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G.VCM.CC\Users$\6\N469465\Desktop\PR'24\"/>
    </mc:Choice>
  </mc:AlternateContent>
  <bookViews>
    <workbookView xWindow="-105" yWindow="-105" windowWidth="23250" windowHeight="12120" tabRatio="839" firstSheet="1" activeTab="4"/>
  </bookViews>
  <sheets>
    <sheet name="Cover Sheet - READ FIRST" sheetId="34" r:id="rId1"/>
    <sheet name="UUW Disclaimer" sheetId="48" r:id="rId2"/>
    <sheet name="Line definitions" sheetId="39" r:id="rId3"/>
    <sheet name="1. Outcomes" sheetId="45" r:id="rId4"/>
    <sheet name="2. Expenditure" sheetId="47" r:id="rId5"/>
    <sheet name="3. Adaptive Plans" sheetId="46" r:id="rId6"/>
  </sheets>
  <definedNames>
    <definedName name="_xlnm.Print_Area" localSheetId="3">'1. Outcomes'!$A$1:$W$105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2" i="45" l="1"/>
  <c r="V71" i="45"/>
  <c r="V70" i="45"/>
  <c r="V55" i="45"/>
  <c r="V54" i="45"/>
  <c r="V53" i="45"/>
  <c r="V49" i="45"/>
  <c r="V48" i="45"/>
  <c r="V47" i="45"/>
  <c r="V43" i="45"/>
  <c r="V42" i="45"/>
  <c r="V41" i="45"/>
  <c r="V37" i="45"/>
  <c r="V36" i="45"/>
  <c r="V35" i="45"/>
  <c r="V31" i="45"/>
  <c r="V30" i="45"/>
  <c r="V29" i="45"/>
  <c r="V25" i="45"/>
  <c r="V24" i="45"/>
  <c r="V23" i="45"/>
  <c r="K91" i="47" l="1"/>
  <c r="Q78" i="47"/>
  <c r="K78" i="47"/>
  <c r="Q91" i="47"/>
  <c r="U78" i="47"/>
  <c r="U91" i="47" l="1"/>
  <c r="K69" i="47"/>
  <c r="Q69" i="47"/>
  <c r="U69" i="47" l="1"/>
  <c r="K32" i="47" l="1"/>
  <c r="Q31" i="47"/>
  <c r="U32" i="47"/>
  <c r="K37" i="47"/>
  <c r="Q32" i="47"/>
  <c r="U31" i="47"/>
  <c r="K31" i="47"/>
  <c r="Q37" i="47"/>
  <c r="U37" i="47" l="1"/>
  <c r="L37" i="45" l="1"/>
  <c r="L43" i="45"/>
  <c r="R49" i="45"/>
  <c r="R54" i="45"/>
  <c r="R41" i="45"/>
  <c r="L47" i="45"/>
  <c r="L49" i="45"/>
  <c r="R55" i="45"/>
  <c r="L71" i="45"/>
  <c r="R71" i="45"/>
  <c r="L35" i="45"/>
  <c r="L54" i="45"/>
  <c r="R70" i="45"/>
  <c r="L36" i="45"/>
  <c r="R36" i="45"/>
  <c r="L42" i="45"/>
  <c r="R42" i="45"/>
  <c r="R47" i="45"/>
  <c r="L53" i="45"/>
  <c r="L55" i="45"/>
  <c r="R72" i="45"/>
  <c r="L41" i="45"/>
  <c r="R35" i="45"/>
  <c r="R37" i="45"/>
  <c r="R43" i="45"/>
  <c r="L48" i="45"/>
  <c r="R48" i="45"/>
  <c r="R53" i="45"/>
  <c r="L70" i="45"/>
  <c r="L72" i="45"/>
  <c r="K87" i="45" l="1"/>
  <c r="R29" i="45"/>
  <c r="L30" i="45"/>
  <c r="R30" i="45"/>
  <c r="F87" i="45"/>
  <c r="P87" i="45"/>
  <c r="T87" i="45"/>
  <c r="L29" i="45"/>
  <c r="L31" i="45"/>
  <c r="R31" i="45"/>
  <c r="M87" i="45"/>
  <c r="Q87" i="45"/>
  <c r="U87" i="45"/>
  <c r="I81" i="45"/>
  <c r="G81" i="45"/>
  <c r="K81" i="45"/>
  <c r="M81" i="45"/>
  <c r="Q81" i="45"/>
  <c r="G87" i="45"/>
  <c r="I87" i="45"/>
  <c r="O87" i="45"/>
  <c r="S87" i="45"/>
  <c r="T81" i="45"/>
  <c r="N87" i="45"/>
  <c r="F81" i="45"/>
  <c r="J81" i="45"/>
  <c r="H81" i="45"/>
  <c r="J87" i="45"/>
  <c r="O81" i="45"/>
  <c r="P81" i="45"/>
  <c r="H87" i="45"/>
  <c r="U81" i="45"/>
  <c r="N81" i="45"/>
  <c r="S81" i="45"/>
  <c r="L23" i="45" l="1"/>
  <c r="L25" i="45"/>
  <c r="R23" i="45"/>
  <c r="L24" i="45"/>
  <c r="R24" i="45"/>
  <c r="R25" i="45"/>
  <c r="F109" i="47" l="1"/>
  <c r="G75" i="45"/>
  <c r="M75" i="45"/>
  <c r="U75" i="45"/>
  <c r="J75" i="45"/>
  <c r="F75" i="45"/>
  <c r="H75" i="45"/>
  <c r="I75" i="45"/>
  <c r="K75" i="45"/>
  <c r="N75" i="45"/>
  <c r="O75" i="45"/>
  <c r="P75" i="45"/>
  <c r="Q75" i="45"/>
  <c r="S75" i="45"/>
  <c r="T75" i="45"/>
  <c r="F69" i="45"/>
  <c r="G69" i="45"/>
  <c r="H69" i="45"/>
  <c r="I69" i="45"/>
  <c r="J69" i="45"/>
  <c r="K69" i="45"/>
  <c r="M69" i="45"/>
  <c r="N69" i="45"/>
  <c r="O69" i="45"/>
  <c r="P69" i="45"/>
  <c r="Q69" i="45"/>
  <c r="S69" i="45"/>
  <c r="T69" i="45"/>
  <c r="U69" i="45"/>
  <c r="F63" i="45"/>
  <c r="G63" i="45"/>
  <c r="H63" i="45"/>
  <c r="I63" i="45"/>
  <c r="J63" i="45"/>
  <c r="K63" i="45"/>
  <c r="M63" i="45"/>
  <c r="N63" i="45"/>
  <c r="O63" i="45"/>
  <c r="P63" i="45"/>
  <c r="Q63" i="45"/>
  <c r="S63" i="45"/>
  <c r="T63" i="45"/>
  <c r="U63" i="45"/>
  <c r="F58" i="45"/>
  <c r="G58" i="45"/>
  <c r="H58" i="45"/>
  <c r="I58" i="45"/>
  <c r="J58" i="45"/>
  <c r="K58" i="45"/>
  <c r="M58" i="45"/>
  <c r="N58" i="45"/>
  <c r="O58" i="45"/>
  <c r="P58" i="45"/>
  <c r="Q58" i="45"/>
  <c r="S58" i="45"/>
  <c r="T58" i="45"/>
  <c r="U58" i="45"/>
  <c r="F52" i="45"/>
  <c r="G52" i="45"/>
  <c r="H52" i="45"/>
  <c r="I52" i="45"/>
  <c r="J52" i="45"/>
  <c r="K52" i="45"/>
  <c r="M52" i="45"/>
  <c r="N52" i="45"/>
  <c r="O52" i="45"/>
  <c r="P52" i="45"/>
  <c r="Q52" i="45"/>
  <c r="S52" i="45"/>
  <c r="T52" i="45"/>
  <c r="U52" i="45"/>
  <c r="F46" i="45"/>
  <c r="G46" i="45"/>
  <c r="H46" i="45"/>
  <c r="I46" i="45"/>
  <c r="J46" i="45"/>
  <c r="K46" i="45"/>
  <c r="M46" i="45"/>
  <c r="N46" i="45"/>
  <c r="O46" i="45"/>
  <c r="P46" i="45"/>
  <c r="Q46" i="45"/>
  <c r="S46" i="45"/>
  <c r="T46" i="45"/>
  <c r="U46" i="45"/>
  <c r="F40" i="45"/>
  <c r="G40" i="45"/>
  <c r="H40" i="45"/>
  <c r="I40" i="45"/>
  <c r="J40" i="45"/>
  <c r="K40" i="45"/>
  <c r="M40" i="45"/>
  <c r="N40" i="45"/>
  <c r="O40" i="45"/>
  <c r="P40" i="45"/>
  <c r="Q40" i="45"/>
  <c r="S40" i="45"/>
  <c r="T40" i="45"/>
  <c r="U40" i="45"/>
  <c r="F34" i="45"/>
  <c r="G34" i="45"/>
  <c r="H34" i="45"/>
  <c r="I34" i="45"/>
  <c r="J34" i="45"/>
  <c r="K34" i="45"/>
  <c r="M34" i="45"/>
  <c r="N34" i="45"/>
  <c r="O34" i="45"/>
  <c r="P34" i="45"/>
  <c r="Q34" i="45"/>
  <c r="S34" i="45"/>
  <c r="T34" i="45"/>
  <c r="U34" i="45"/>
  <c r="F28" i="45"/>
  <c r="G28" i="45"/>
  <c r="H28" i="45"/>
  <c r="I28" i="45"/>
  <c r="J28" i="45"/>
  <c r="K28" i="45"/>
  <c r="M28" i="45"/>
  <c r="N28" i="45"/>
  <c r="O28" i="45"/>
  <c r="P28" i="45"/>
  <c r="Q28" i="45"/>
  <c r="S28" i="45"/>
  <c r="T28" i="45"/>
  <c r="U28" i="45"/>
  <c r="M22" i="45"/>
  <c r="N22" i="45"/>
  <c r="O22" i="45"/>
  <c r="P22" i="45"/>
  <c r="Q22" i="45"/>
  <c r="S22" i="45"/>
  <c r="T22" i="45"/>
  <c r="U22" i="45"/>
  <c r="G22" i="45"/>
  <c r="H22" i="45"/>
  <c r="I22" i="45"/>
  <c r="J22" i="45"/>
  <c r="K22" i="45"/>
  <c r="F22" i="45"/>
  <c r="R60" i="45"/>
  <c r="L60" i="45"/>
  <c r="V60" i="45" s="1"/>
  <c r="L61" i="45"/>
  <c r="L63" i="45" s="1"/>
  <c r="R61" i="45"/>
  <c r="L62" i="45"/>
  <c r="R62" i="45"/>
  <c r="V62" i="45" s="1"/>
  <c r="F54" i="47"/>
  <c r="K120" i="47"/>
  <c r="Q120" i="47"/>
  <c r="Q117" i="47"/>
  <c r="K117" i="47"/>
  <c r="Q106" i="47"/>
  <c r="K104" i="47"/>
  <c r="L60" i="47"/>
  <c r="N21" i="47"/>
  <c r="Q89" i="47"/>
  <c r="T109" i="47"/>
  <c r="S109" i="47"/>
  <c r="R109" i="47"/>
  <c r="P109" i="47"/>
  <c r="O109" i="47"/>
  <c r="N109" i="47"/>
  <c r="M109" i="47"/>
  <c r="L109" i="47"/>
  <c r="J109" i="47"/>
  <c r="I109" i="47"/>
  <c r="H109" i="47"/>
  <c r="G109" i="47"/>
  <c r="T82" i="47"/>
  <c r="S82" i="47"/>
  <c r="R82" i="47"/>
  <c r="P82" i="47"/>
  <c r="O82" i="47"/>
  <c r="N82" i="47"/>
  <c r="M82" i="47"/>
  <c r="L82" i="47"/>
  <c r="J82" i="47"/>
  <c r="I82" i="47"/>
  <c r="H82" i="47"/>
  <c r="G82" i="47"/>
  <c r="F82" i="47"/>
  <c r="T60" i="47"/>
  <c r="S60" i="47"/>
  <c r="R60" i="47"/>
  <c r="P60" i="47"/>
  <c r="O60" i="47"/>
  <c r="N60" i="47"/>
  <c r="M60" i="47"/>
  <c r="J60" i="47"/>
  <c r="I60" i="47"/>
  <c r="H60" i="47"/>
  <c r="G60" i="47"/>
  <c r="F60" i="47"/>
  <c r="S54" i="47"/>
  <c r="T54" i="47"/>
  <c r="R54" i="47"/>
  <c r="P54" i="47"/>
  <c r="O54" i="47"/>
  <c r="N54" i="47"/>
  <c r="M54" i="47"/>
  <c r="L54" i="47"/>
  <c r="J54" i="47"/>
  <c r="I54" i="47"/>
  <c r="H54" i="47"/>
  <c r="G54" i="47"/>
  <c r="T28" i="47"/>
  <c r="S28" i="47"/>
  <c r="R28" i="47"/>
  <c r="P28" i="47"/>
  <c r="O28" i="47"/>
  <c r="N28" i="47"/>
  <c r="M28" i="47"/>
  <c r="L28" i="47"/>
  <c r="J28" i="47"/>
  <c r="I28" i="47"/>
  <c r="H28" i="47"/>
  <c r="G28" i="47"/>
  <c r="F28" i="47"/>
  <c r="P21" i="47"/>
  <c r="T21" i="47"/>
  <c r="S21" i="47"/>
  <c r="R21" i="47"/>
  <c r="F21" i="47"/>
  <c r="K20" i="47"/>
  <c r="K19" i="47"/>
  <c r="K18" i="47"/>
  <c r="K17" i="47"/>
  <c r="Q18" i="47"/>
  <c r="Q17" i="47"/>
  <c r="O21" i="47"/>
  <c r="M21" i="47"/>
  <c r="L21" i="47"/>
  <c r="H21" i="47"/>
  <c r="I21" i="47"/>
  <c r="J21" i="47"/>
  <c r="G21" i="47"/>
  <c r="K106" i="47"/>
  <c r="L17" i="45"/>
  <c r="R18" i="45"/>
  <c r="R19" i="45"/>
  <c r="R20" i="45"/>
  <c r="R21" i="45"/>
  <c r="R26" i="45"/>
  <c r="R27" i="45"/>
  <c r="R32" i="45"/>
  <c r="R33" i="45"/>
  <c r="R38" i="45"/>
  <c r="R39" i="45"/>
  <c r="R44" i="45"/>
  <c r="R45" i="45"/>
  <c r="R50" i="45"/>
  <c r="R51" i="45"/>
  <c r="R56" i="45"/>
  <c r="R57" i="45"/>
  <c r="R59" i="45"/>
  <c r="R64" i="45"/>
  <c r="R65" i="45"/>
  <c r="R66" i="45"/>
  <c r="R67" i="45"/>
  <c r="R68" i="45"/>
  <c r="R73" i="45"/>
  <c r="R74" i="45"/>
  <c r="R76" i="45"/>
  <c r="R77" i="45"/>
  <c r="R78" i="45"/>
  <c r="R79" i="45"/>
  <c r="R80" i="45"/>
  <c r="R82" i="45"/>
  <c r="R83" i="45"/>
  <c r="R84" i="45"/>
  <c r="R85" i="45"/>
  <c r="R86" i="45"/>
  <c r="R88" i="45"/>
  <c r="R89" i="45"/>
  <c r="R90" i="45"/>
  <c r="R91" i="45"/>
  <c r="R92" i="45"/>
  <c r="R93" i="45"/>
  <c r="R94" i="45"/>
  <c r="R95" i="45"/>
  <c r="R96" i="45"/>
  <c r="R97" i="45"/>
  <c r="R98" i="45"/>
  <c r="R99" i="45"/>
  <c r="R100" i="45"/>
  <c r="R101" i="45"/>
  <c r="R102" i="45"/>
  <c r="R103" i="45"/>
  <c r="R104" i="45"/>
  <c r="R105" i="45"/>
  <c r="R17" i="45"/>
  <c r="L18" i="45"/>
  <c r="L19" i="45"/>
  <c r="L20" i="45"/>
  <c r="L21" i="45"/>
  <c r="L26" i="45"/>
  <c r="L27" i="45"/>
  <c r="L32" i="45"/>
  <c r="L33" i="45"/>
  <c r="L38" i="45"/>
  <c r="L39" i="45"/>
  <c r="L44" i="45"/>
  <c r="L45" i="45"/>
  <c r="L50" i="45"/>
  <c r="L51" i="45"/>
  <c r="L56" i="45"/>
  <c r="L57" i="45"/>
  <c r="L59" i="45"/>
  <c r="L64" i="45"/>
  <c r="L65" i="45"/>
  <c r="L66" i="45"/>
  <c r="L67" i="45"/>
  <c r="L68" i="45"/>
  <c r="L73" i="45"/>
  <c r="L74" i="45"/>
  <c r="L76" i="45"/>
  <c r="L77" i="45"/>
  <c r="L78" i="45"/>
  <c r="L79" i="45"/>
  <c r="L80" i="45"/>
  <c r="L82" i="45"/>
  <c r="L83" i="45"/>
  <c r="L84" i="45"/>
  <c r="L85" i="45"/>
  <c r="L86" i="45"/>
  <c r="L88" i="45"/>
  <c r="V88" i="45" s="1"/>
  <c r="L89" i="45"/>
  <c r="V89" i="45" s="1"/>
  <c r="L90" i="45"/>
  <c r="L91" i="45"/>
  <c r="V91" i="45" s="1"/>
  <c r="L92" i="45"/>
  <c r="V92" i="45" s="1"/>
  <c r="L93" i="45"/>
  <c r="V93" i="45" s="1"/>
  <c r="L94" i="45"/>
  <c r="L95" i="45"/>
  <c r="V95" i="45" s="1"/>
  <c r="L96" i="45"/>
  <c r="V96" i="45" s="1"/>
  <c r="L97" i="45"/>
  <c r="V97" i="45" s="1"/>
  <c r="L98" i="45"/>
  <c r="L99" i="45"/>
  <c r="V99" i="45" s="1"/>
  <c r="L100" i="45"/>
  <c r="V100" i="45" s="1"/>
  <c r="L101" i="45"/>
  <c r="L102" i="45"/>
  <c r="L103" i="45"/>
  <c r="L104" i="45"/>
  <c r="V104" i="45" s="1"/>
  <c r="L105" i="45"/>
  <c r="V105" i="45" s="1"/>
  <c r="Q96" i="47"/>
  <c r="K96" i="47"/>
  <c r="Q95" i="47"/>
  <c r="K95" i="47"/>
  <c r="Q94" i="47"/>
  <c r="K94" i="47"/>
  <c r="Q93" i="47"/>
  <c r="K93" i="47"/>
  <c r="Q92" i="47"/>
  <c r="K92" i="47"/>
  <c r="Q90" i="47"/>
  <c r="K90" i="47"/>
  <c r="K89" i="47"/>
  <c r="Q88" i="47"/>
  <c r="K88" i="47"/>
  <c r="Q87" i="47"/>
  <c r="K87" i="47"/>
  <c r="Q86" i="47"/>
  <c r="K86" i="47"/>
  <c r="Q85" i="47"/>
  <c r="K85" i="47"/>
  <c r="Q84" i="47"/>
  <c r="K84" i="47"/>
  <c r="V74" i="45" l="1"/>
  <c r="V44" i="45"/>
  <c r="V51" i="45"/>
  <c r="R52" i="45"/>
  <c r="V59" i="45"/>
  <c r="V66" i="45"/>
  <c r="V80" i="45"/>
  <c r="V76" i="45"/>
  <c r="V67" i="45"/>
  <c r="R22" i="45"/>
  <c r="R75" i="45"/>
  <c r="R34" i="45"/>
  <c r="V26" i="45"/>
  <c r="L75" i="45"/>
  <c r="R58" i="45"/>
  <c r="L22" i="45"/>
  <c r="V22" i="45" s="1"/>
  <c r="L34" i="45"/>
  <c r="R46" i="45"/>
  <c r="R87" i="45"/>
  <c r="R40" i="45"/>
  <c r="R69" i="45"/>
  <c r="V83" i="45"/>
  <c r="V68" i="45"/>
  <c r="V64" i="45"/>
  <c r="V50" i="45"/>
  <c r="R28" i="45"/>
  <c r="R63" i="45"/>
  <c r="V63" i="45" s="1"/>
  <c r="L28" i="45"/>
  <c r="V56" i="45"/>
  <c r="L58" i="45"/>
  <c r="L52" i="45"/>
  <c r="L46" i="45"/>
  <c r="V39" i="45"/>
  <c r="V38" i="45"/>
  <c r="L40" i="45"/>
  <c r="V84" i="45"/>
  <c r="V85" i="45"/>
  <c r="L87" i="45"/>
  <c r="V77" i="45"/>
  <c r="R81" i="45"/>
  <c r="V79" i="45"/>
  <c r="L81" i="45"/>
  <c r="L69" i="45"/>
  <c r="V61" i="45"/>
  <c r="V18" i="45"/>
  <c r="V17" i="45"/>
  <c r="U89" i="47"/>
  <c r="U106" i="47"/>
  <c r="U90" i="47"/>
  <c r="U93" i="47"/>
  <c r="U95" i="47"/>
  <c r="U18" i="47"/>
  <c r="U84" i="47"/>
  <c r="U86" i="47"/>
  <c r="U88" i="47"/>
  <c r="U92" i="47"/>
  <c r="U96" i="47"/>
  <c r="U117" i="47"/>
  <c r="U94" i="47"/>
  <c r="U85" i="47"/>
  <c r="U87" i="47"/>
  <c r="U17" i="47"/>
  <c r="U120" i="47"/>
  <c r="K21" i="47"/>
  <c r="V102" i="45"/>
  <c r="V94" i="45"/>
  <c r="V90" i="45"/>
  <c r="V86" i="45"/>
  <c r="V82" i="45"/>
  <c r="V78" i="45"/>
  <c r="V73" i="45"/>
  <c r="V65" i="45"/>
  <c r="V57" i="45"/>
  <c r="V45" i="45"/>
  <c r="V32" i="45"/>
  <c r="V20" i="45"/>
  <c r="V101" i="45"/>
  <c r="V27" i="45"/>
  <c r="V19" i="45"/>
  <c r="V98" i="45"/>
  <c r="V103" i="45"/>
  <c r="V33" i="45"/>
  <c r="V21" i="45"/>
  <c r="Q79" i="47"/>
  <c r="Q51" i="47"/>
  <c r="Q25" i="47"/>
  <c r="Q105" i="47"/>
  <c r="Q107" i="47"/>
  <c r="K105" i="47"/>
  <c r="Q74" i="47"/>
  <c r="Q73" i="47"/>
  <c r="Q72" i="47"/>
  <c r="Q71" i="47"/>
  <c r="Q70" i="47"/>
  <c r="Q68" i="47"/>
  <c r="Q67" i="47"/>
  <c r="Q66" i="47"/>
  <c r="Q65" i="47"/>
  <c r="Q64" i="47"/>
  <c r="Q63" i="47"/>
  <c r="Q62" i="47"/>
  <c r="K63" i="47"/>
  <c r="K64" i="47"/>
  <c r="K65" i="47"/>
  <c r="K66" i="47"/>
  <c r="U66" i="47" s="1"/>
  <c r="K67" i="47"/>
  <c r="K68" i="47"/>
  <c r="U68" i="47" s="1"/>
  <c r="K70" i="47"/>
  <c r="K71" i="47"/>
  <c r="U71" i="47" s="1"/>
  <c r="K72" i="47"/>
  <c r="K73" i="47"/>
  <c r="U73" i="47" s="1"/>
  <c r="K74" i="47"/>
  <c r="Q33" i="47"/>
  <c r="Q34" i="47"/>
  <c r="Q35" i="47"/>
  <c r="Q36" i="47"/>
  <c r="Q38" i="47"/>
  <c r="Q39" i="47"/>
  <c r="Q40" i="47"/>
  <c r="Q41" i="47"/>
  <c r="Q42" i="47"/>
  <c r="K33" i="47"/>
  <c r="K34" i="47"/>
  <c r="K35" i="47"/>
  <c r="K36" i="47"/>
  <c r="K38" i="47"/>
  <c r="K39" i="47"/>
  <c r="K40" i="47"/>
  <c r="K41" i="47"/>
  <c r="K42" i="47"/>
  <c r="K79" i="47"/>
  <c r="K51" i="47"/>
  <c r="K25" i="47"/>
  <c r="Q108" i="47"/>
  <c r="K108" i="47"/>
  <c r="K107" i="47"/>
  <c r="Q104" i="47"/>
  <c r="Q81" i="47"/>
  <c r="K81" i="47"/>
  <c r="Q80" i="47"/>
  <c r="K80" i="47"/>
  <c r="K62" i="47"/>
  <c r="Q59" i="47"/>
  <c r="K59" i="47"/>
  <c r="Q58" i="47"/>
  <c r="K58" i="47"/>
  <c r="Q57" i="47"/>
  <c r="K57" i="47"/>
  <c r="Q53" i="47"/>
  <c r="K53" i="47"/>
  <c r="Q52" i="47"/>
  <c r="K52" i="47"/>
  <c r="Q50" i="47"/>
  <c r="K50" i="47"/>
  <c r="Q30" i="47"/>
  <c r="K30" i="47"/>
  <c r="Q27" i="47"/>
  <c r="K27" i="47"/>
  <c r="Q26" i="47"/>
  <c r="K26" i="47"/>
  <c r="Q24" i="47"/>
  <c r="K24" i="47"/>
  <c r="Q20" i="47"/>
  <c r="Q19" i="47"/>
  <c r="U64" i="47" l="1"/>
  <c r="U104" i="47"/>
  <c r="V52" i="45"/>
  <c r="U59" i="47"/>
  <c r="U20" i="47"/>
  <c r="V58" i="45"/>
  <c r="V75" i="45"/>
  <c r="V34" i="45"/>
  <c r="V69" i="45"/>
  <c r="V87" i="45"/>
  <c r="V40" i="45"/>
  <c r="V28" i="45"/>
  <c r="V46" i="45"/>
  <c r="V81" i="45"/>
  <c r="U79" i="47"/>
  <c r="U39" i="47"/>
  <c r="U30" i="47"/>
  <c r="U72" i="47"/>
  <c r="U67" i="47"/>
  <c r="U63" i="47"/>
  <c r="U34" i="47"/>
  <c r="Q28" i="47"/>
  <c r="Q54" i="47"/>
  <c r="U40" i="47"/>
  <c r="U105" i="47"/>
  <c r="U19" i="47"/>
  <c r="Q21" i="47"/>
  <c r="U26" i="47"/>
  <c r="K28" i="47"/>
  <c r="U52" i="47"/>
  <c r="K54" i="47"/>
  <c r="K82" i="47"/>
  <c r="U80" i="47"/>
  <c r="U25" i="47"/>
  <c r="U24" i="47"/>
  <c r="U27" i="47"/>
  <c r="U50" i="47"/>
  <c r="U58" i="47"/>
  <c r="K60" i="47"/>
  <c r="U62" i="47"/>
  <c r="Q82" i="47"/>
  <c r="U107" i="47"/>
  <c r="K109" i="47"/>
  <c r="U51" i="47"/>
  <c r="U74" i="47"/>
  <c r="U70" i="47"/>
  <c r="U65" i="47"/>
  <c r="Q109" i="47"/>
  <c r="U57" i="47"/>
  <c r="U41" i="47"/>
  <c r="Q60" i="47"/>
  <c r="U81" i="47"/>
  <c r="U108" i="47"/>
  <c r="U38" i="47"/>
  <c r="U42" i="47"/>
  <c r="U33" i="47"/>
  <c r="U36" i="47"/>
  <c r="U35" i="47"/>
  <c r="U53" i="47"/>
  <c r="U60" i="47" l="1"/>
  <c r="U21" i="47"/>
  <c r="U28" i="47"/>
  <c r="U82" i="47"/>
  <c r="U109" i="47"/>
  <c r="U54" i="47"/>
</calcChain>
</file>

<file path=xl/sharedStrings.xml><?xml version="1.0" encoding="utf-8"?>
<sst xmlns="http://schemas.openxmlformats.org/spreadsheetml/2006/main" count="1169" uniqueCount="566">
  <si>
    <t>Introduction</t>
  </si>
  <si>
    <t>Data should be input across the 25 year planning horizon:</t>
  </si>
  <si>
    <t>Line Definitions for Outcomes (Table 1)</t>
  </si>
  <si>
    <t>Line Definitions for Expenditure (Table 2)</t>
  </si>
  <si>
    <t>Line definitions for Adaptive planning (Table 3)</t>
  </si>
  <si>
    <t>Block number</t>
  </si>
  <si>
    <t>Outcome</t>
  </si>
  <si>
    <t>Definitions</t>
  </si>
  <si>
    <t>Adaptive plan table criteria</t>
  </si>
  <si>
    <t>All</t>
  </si>
  <si>
    <t>Baseline</t>
  </si>
  <si>
    <t>Base</t>
  </si>
  <si>
    <t xml:space="preserve">Base expenditure is routine, year-on-year expenditure, which companies incur in the normal running of their businesses to provide a base level of service to customers and includes expenditure to maintain the long-term capability of assets, as well as expenditure to improve efficiency. 
It may also include the ‘betterment’ costs of replacing life-expired assets with modern equivalent assets which comply with legally required minimum standards which are higher than those they replace. Companies should re-base their expenditure each AMP to take account of the new base level of service which they are now providing to customers as a consequence of the enhancement expenditure in the prior AMP. 
Base funded performance reflects the service level expected to be delivered from this funding and associated activities. It is expected that the DWMP practitioners will liaise with the company regulatory teams to forecast the improvement provided by base funding via efficiencies and general asset maintenance.  </t>
  </si>
  <si>
    <t>Enhancement</t>
  </si>
  <si>
    <t>Cost</t>
  </si>
  <si>
    <t xml:space="preserve">We expect companies to make improvements across metrics over time from base expenditure allowances. Forecast improvements should take into account expected future improvements in maintenance approaches and historical improvements seen across companies. 
Final year of AMP costs and total AMP costs have been set as required for STW Compliance, Risk of Sewer Flooding, Storm Overflows and Internal Sewer flooding. While both values are set as required, we ask that at least one of these values are provided. For example, STW Compliance Baseline for AMP8, either cell P18 or Q18 should be returned dependant on what data is available. If both values are available, please submit both. </t>
  </si>
  <si>
    <t>Pollution incidents</t>
  </si>
  <si>
    <t>The total number of pollution incidents (categories 1 to 3) per 10,000km of sewer length for which the company is responsible in a calendar year.
We are not expecting enhancement expenditure specifically targeted at the reduction in pollution incidents as we expect improvements to be made through base allowances. However, we are keen to understand the impact of wider enhancements on the level of pollution incidents. Any enhancement expenditure included here should reflect enhancement undertaken for other purposes where expenditure has been apportioned to pollution incidents due to wider beneficial impacts.</t>
  </si>
  <si>
    <t>Risk of sewer flooding in a 1 in 50 storm</t>
  </si>
  <si>
    <t>The performance commitment risk of sewer flooding in a storm is defined in the reporting guidance – risk of sewer flooding in a storm, published on 4 April 2019: 
https://www.ofwat.gov.uk/publication/reporting-guidance-risk-of-sewer-flooding-in-a-storm/. This measure will record the percentage of the region’s population at risk from internal hydraulic flooding from a 1 in 50-year storm, based on modelled predictions.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t>
  </si>
  <si>
    <t>Metric (totex)</t>
  </si>
  <si>
    <t>Storm overflows - more than 10 spills per year</t>
  </si>
  <si>
    <t>We expect companies to make improvements over time from base expenditure allowances. Enhancement expenditure for this activity should first take account of the impact of additional storage capacity and reductions in surface water entering the wastewater network.</t>
  </si>
  <si>
    <t>Storm overflows - ecological harm (high priority sites)</t>
  </si>
  <si>
    <t>Storm overflows - ecological harm (all sites)</t>
  </si>
  <si>
    <t>Storm overflows - designated bathing waters</t>
  </si>
  <si>
    <t>Sewer collapses</t>
  </si>
  <si>
    <t>Internal sewer flooding</t>
  </si>
  <si>
    <t>The internal sewer flooding measure is defined in the reporting guidance for PR19 – Sewer Flooding, updated on 28 April 2018: https://www.ofwat.gov.uk/publication/reporting-guidancesewer-flooding/. 
The measure is calculated as the number of internal sewer flooding incidents normalised per 10,000 sewer connections including sewer flooding due to severe weather events. The definitive service levels are those expressed as the values normalised per 10,000 sewer connections.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 
Note - at PR19 this expenditure was included in our base cost models because it shares similar characteristics with base costs (operating expenditure and capital maintenance). Notably, companies experience these costs on a year-on-year basis. This approach also mitigated for known reporting differences between base costs and sewer flooding risk reduction enhancement expenditure.</t>
  </si>
  <si>
    <t>Bespoke planning objectives</t>
  </si>
  <si>
    <t>As defined by the company. Driver and cost data to be provided.</t>
  </si>
  <si>
    <t>Screening storm overflows</t>
  </si>
  <si>
    <t>Outcomes summary - scenario A</t>
  </si>
  <si>
    <t>Notes:</t>
  </si>
  <si>
    <t>This table provides a summary of your DWMP in terms of what outcomes or benefits will be delivered by the interventions (outputs) identified, and when.</t>
  </si>
  <si>
    <t>It captures what will be delivered through base expenditure and what further improvements may be delivered from enhancement expenditure to address gaps in future risks identified through the DWMP process.</t>
  </si>
  <si>
    <t>AMP7</t>
  </si>
  <si>
    <t>AMP8</t>
  </si>
  <si>
    <t>AMP9</t>
  </si>
  <si>
    <t>AMP10</t>
  </si>
  <si>
    <t>AMP11</t>
  </si>
  <si>
    <t>AMP12</t>
  </si>
  <si>
    <t>Description</t>
  </si>
  <si>
    <t>Unit</t>
  </si>
  <si>
    <t>2025-26</t>
  </si>
  <si>
    <t>2026-27</t>
  </si>
  <si>
    <t>2027-28</t>
  </si>
  <si>
    <t>2028-29</t>
  </si>
  <si>
    <t>2029-30</t>
  </si>
  <si>
    <t>2030-31</t>
  </si>
  <si>
    <t>2031-32</t>
  </si>
  <si>
    <t>2032-33</t>
  </si>
  <si>
    <t>2033-34</t>
  </si>
  <si>
    <t>2034-35</t>
  </si>
  <si>
    <t>2030-35</t>
  </si>
  <si>
    <t>2035-40</t>
  </si>
  <si>
    <t>2040-45</t>
  </si>
  <si>
    <t>2045-50</t>
  </si>
  <si>
    <t>Additional line definitions</t>
  </si>
  <si>
    <t>1a</t>
  </si>
  <si>
    <t>Pollution incidents - baseline</t>
  </si>
  <si>
    <t>nr</t>
  </si>
  <si>
    <t>1b</t>
  </si>
  <si>
    <t>Pollution incidents - base</t>
  </si>
  <si>
    <t>1c</t>
  </si>
  <si>
    <t>Pollution incidents – post enhancement</t>
  </si>
  <si>
    <t>1ci</t>
  </si>
  <si>
    <t>Pollution incidents - enhancement cost</t>
  </si>
  <si>
    <t>capex</t>
  </si>
  <si>
    <t>£m</t>
  </si>
  <si>
    <t>Total capex to achieve the number of enhancement pollution incidents</t>
  </si>
  <si>
    <t>1cii</t>
  </si>
  <si>
    <t>opex</t>
  </si>
  <si>
    <t>Total opex to achieve the number of enhancement pollution incidents</t>
  </si>
  <si>
    <t>1ciii</t>
  </si>
  <si>
    <t>totex</t>
  </si>
  <si>
    <t>Total expenditure (totex) to achieve the number of enhancement pollution incidents</t>
  </si>
  <si>
    <t>2a</t>
  </si>
  <si>
    <t>%</t>
  </si>
  <si>
    <t>2b</t>
  </si>
  <si>
    <t>2c</t>
  </si>
  <si>
    <t>2ci</t>
  </si>
  <si>
    <t>2cii</t>
  </si>
  <si>
    <t>2ciii</t>
  </si>
  <si>
    <t>3a</t>
  </si>
  <si>
    <t>Risk of Sewer flooding in a 1 in 50 storm - baseline</t>
  </si>
  <si>
    <t xml:space="preserve">Percentage of properties at risk of sewer flooding in a 1 in 50 storm </t>
  </si>
  <si>
    <t>3b</t>
  </si>
  <si>
    <t>Risk of Sewer flooding in a 1 in 50 storm - base</t>
  </si>
  <si>
    <t>Percentage of properties at risk of sewer flooding in a 1 in 50 storm (excluding impact from AMP8 onwards enhancement)</t>
  </si>
  <si>
    <t>3c</t>
  </si>
  <si>
    <t xml:space="preserve">Risk of Sewer flooding in a 1 in 50 storm - post enhancement </t>
  </si>
  <si>
    <t>Percentage of properties at risk of sewer flooding in a 1 in 50 storm (including impact from AMP8 onwards enhancement)</t>
  </si>
  <si>
    <t>3ci</t>
  </si>
  <si>
    <t>Risk of Sewer flooding in a 1 in 50 storm - enhancement cost</t>
  </si>
  <si>
    <t xml:space="preserve">Total capex to achieve the predicted enhancement level of property flooding </t>
  </si>
  <si>
    <t>3cii</t>
  </si>
  <si>
    <t xml:space="preserve">Total opex to achieve the predicted enhancement level of property flooding </t>
  </si>
  <si>
    <t>3ciii</t>
  </si>
  <si>
    <t xml:space="preserve">Total expenditure (totex) to achieve the predicted enhancement level of property flooding </t>
  </si>
  <si>
    <t>4a</t>
  </si>
  <si>
    <t>Storm overflows - more than 10 spills per year - baseline</t>
  </si>
  <si>
    <t>Number of storm overflows with more than 10 spills per year.</t>
  </si>
  <si>
    <t xml:space="preserve">nr  </t>
  </si>
  <si>
    <t>4b</t>
  </si>
  <si>
    <t>Storm overflows - more than 10 spills per year - base</t>
  </si>
  <si>
    <t>Number of storm overflows with more than 10 spills per year (excluding impact of AMP8 onwards enhancement).</t>
  </si>
  <si>
    <t>4c</t>
  </si>
  <si>
    <t>Storm overflows - more than 10 spills per year - post enhancement</t>
  </si>
  <si>
    <t>Number of storm overflows with more than 10 spills per year (including impact of AMP8 onwards enhancement).</t>
  </si>
  <si>
    <t>4ci</t>
  </si>
  <si>
    <t>Storm overflows - more than 10 spills per year  - enhancement cost</t>
  </si>
  <si>
    <t>4cii</t>
  </si>
  <si>
    <t>4ciii</t>
  </si>
  <si>
    <t>5a</t>
  </si>
  <si>
    <t>Storm overflows (high priority) - ecological harm - baseline</t>
  </si>
  <si>
    <t xml:space="preserve">Number of high priority overflows causing ecological harm a year </t>
  </si>
  <si>
    <t>5b</t>
  </si>
  <si>
    <t>Storm overflows (high priority) - ecological harm - base</t>
  </si>
  <si>
    <t>Number of high priority overflows causing ecological harm a year (excluding impact of AMP8 onwards enhancement)</t>
  </si>
  <si>
    <t>5c</t>
  </si>
  <si>
    <t>Storm overflows (high priority) - ecological harm - post enhancement</t>
  </si>
  <si>
    <t>Number of high priority overflows causing ecological harm a year (including impact of AMP8 onwards enhancement)</t>
  </si>
  <si>
    <t>5ci</t>
  </si>
  <si>
    <t>Storm overflows (high priority) - ecological harm - enhancement cost</t>
  </si>
  <si>
    <t>5cii</t>
  </si>
  <si>
    <t>5ciii</t>
  </si>
  <si>
    <t>6a</t>
  </si>
  <si>
    <t>Storm overflows (all) - ecological harm - baseline</t>
  </si>
  <si>
    <t xml:space="preserve">Number of all overflows causing ecological harm a year </t>
  </si>
  <si>
    <t xml:space="preserve">Predicted number of high priority storm overflows causing ecological harm each year forecast with the current baseline (2020) level of spending. </t>
  </si>
  <si>
    <t>6b</t>
  </si>
  <si>
    <t>Storm overflows (all) - ecological harm - base</t>
  </si>
  <si>
    <t>Number of all overflows causing ecological harm a year (excluding impact of AMP8 onwards enhancement)</t>
  </si>
  <si>
    <t>Predicted number of high priority storm overflows causing ecological harm each year forecast with expected base spending</t>
  </si>
  <si>
    <t>6c</t>
  </si>
  <si>
    <t>Storm overflows (all) - ecological harm - post enhancement</t>
  </si>
  <si>
    <t>Number of all overflows causing ecological harm a year (including impact of AMP8 onwards enhancement)</t>
  </si>
  <si>
    <t>Predicted number of high priority storm overflows causing ecological harm each year with future enhancements taken into account</t>
  </si>
  <si>
    <t>6ci</t>
  </si>
  <si>
    <t>Storm overflows (all) - ecological harm - enhancement cost</t>
  </si>
  <si>
    <t>6cii</t>
  </si>
  <si>
    <t>6ciii</t>
  </si>
  <si>
    <t>7a</t>
  </si>
  <si>
    <t>Number of overflows in designated bathing waters spilling more than 3 times per bathing season</t>
  </si>
  <si>
    <t>7b</t>
  </si>
  <si>
    <t>7c</t>
  </si>
  <si>
    <t>7cii</t>
  </si>
  <si>
    <t>Storm overflows - designated bathing waters - enhancement cost</t>
  </si>
  <si>
    <t>7ciii</t>
  </si>
  <si>
    <t>8a</t>
  </si>
  <si>
    <t>Sewer collapses - base</t>
  </si>
  <si>
    <t>Number of sewer collapses</t>
  </si>
  <si>
    <t>nr per 1000km</t>
  </si>
  <si>
    <t xml:space="preserve">Predicted number of sewer collapses forecast with the current baseline level of spending. </t>
  </si>
  <si>
    <t>9a</t>
  </si>
  <si>
    <t>Internal sewer flooding - baseline</t>
  </si>
  <si>
    <t>9b</t>
  </si>
  <si>
    <t>Internal sewer flooding - base</t>
  </si>
  <si>
    <t>9c</t>
  </si>
  <si>
    <t>Internal sewer flooding - post enhancement</t>
  </si>
  <si>
    <t>9ci</t>
  </si>
  <si>
    <t>Internal sewer flooding - enhancement cost</t>
  </si>
  <si>
    <t>Total capex to achieve the enhancement number of internal sewer flooding incidents</t>
  </si>
  <si>
    <t>9cii</t>
  </si>
  <si>
    <t xml:space="preserve">Total opex to achieve the enhancement number of internal sewer flooding incidents. </t>
  </si>
  <si>
    <t>9ciii</t>
  </si>
  <si>
    <t xml:space="preserve">Total expenditure (totex) to achieve the enhancement number of internal sewer flooding incidents. </t>
  </si>
  <si>
    <t>10a</t>
  </si>
  <si>
    <t>10b</t>
  </si>
  <si>
    <t>11a</t>
  </si>
  <si>
    <t>11b</t>
  </si>
  <si>
    <t>11bi</t>
  </si>
  <si>
    <t>11bii</t>
  </si>
  <si>
    <t>11biii</t>
  </si>
  <si>
    <t>12a</t>
  </si>
  <si>
    <t>12b</t>
  </si>
  <si>
    <t>12bi</t>
  </si>
  <si>
    <t>12bii</t>
  </si>
  <si>
    <t>12biii</t>
  </si>
  <si>
    <t>13a</t>
  </si>
  <si>
    <t>13b</t>
  </si>
  <si>
    <t>13bi</t>
  </si>
  <si>
    <t>13bii</t>
  </si>
  <si>
    <t>13biii</t>
  </si>
  <si>
    <t>14a</t>
  </si>
  <si>
    <t>14b</t>
  </si>
  <si>
    <t>14bi</t>
  </si>
  <si>
    <t>14bii</t>
  </si>
  <si>
    <t>14biii</t>
  </si>
  <si>
    <t>15a</t>
  </si>
  <si>
    <t>15b</t>
  </si>
  <si>
    <t>15bi</t>
  </si>
  <si>
    <t>15bii</t>
  </si>
  <si>
    <t>15biii</t>
  </si>
  <si>
    <t>16a</t>
  </si>
  <si>
    <t>Screening storm overflows - baseline</t>
  </si>
  <si>
    <t xml:space="preserve">Forecast number of overflows that require screening based on spill characteristics defined in the WaPUG Guide - The Design of CSO Chambers to Incorporate Screens based on the current baseline level of spending. </t>
  </si>
  <si>
    <t>16b</t>
  </si>
  <si>
    <t>Screening storm overflows - base</t>
  </si>
  <si>
    <t>Forecast number of overflows that require screening based on spill characteristics defined in the WaPUG Guide - The Design of CSO Chambers to Incorporate Screens based on expected base spending</t>
  </si>
  <si>
    <t>Screening storm overflows - post enhancement</t>
  </si>
  <si>
    <t>Number of storm overflows requiring screening (including impact of AMP8 onwards enhancements)</t>
  </si>
  <si>
    <t xml:space="preserve">Forecast number of overflows that require screening based on spill characteristics defined in the WaPUG Guide - The Design of CSO Chambers to Incorporate Screens, considered to be enhancement schemes. </t>
  </si>
  <si>
    <t>Total capex to achieve the enhancement number of overflow screening solutions</t>
  </si>
  <si>
    <t>Total opex to achieve the enhancement number of overflow screening solutions</t>
  </si>
  <si>
    <t>Total expenditure (totex) to achieve the enhancement number of overflow screening solutions</t>
  </si>
  <si>
    <t xml:space="preserve">Captures the incremental improvement delivered by the intervention (output) type against a range of outcomes (planning objectives). </t>
  </si>
  <si>
    <t>Additional Line Definitions</t>
  </si>
  <si>
    <t>1A</t>
  </si>
  <si>
    <t>Units</t>
  </si>
  <si>
    <t>Total AMP8
 (2025-2030)</t>
  </si>
  <si>
    <t>AMP9 
(2030-35)</t>
  </si>
  <si>
    <t>AMP10 
(2035-40)</t>
  </si>
  <si>
    <t>AMP11 
(2040-45)</t>
  </si>
  <si>
    <t>AMP12 
(2045-50)</t>
  </si>
  <si>
    <t>Total 25 yr</t>
  </si>
  <si>
    <t>1000m3</t>
  </si>
  <si>
    <t>Projected spend on grey network storage - capex</t>
  </si>
  <si>
    <t>Total capital expenditure forecast for all network storage solutions</t>
  </si>
  <si>
    <t>Projected spend on grey network storage - opex</t>
  </si>
  <si>
    <t>Total operational expenditure forecast for all network storage solutions</t>
  </si>
  <si>
    <t>Projected spend on grey network storage - totex</t>
  </si>
  <si>
    <t>Total expenditure forecast for all network storage solutions</t>
  </si>
  <si>
    <t>Storm overflow average spill reduction</t>
  </si>
  <si>
    <t>Reduced number of overflows spilling 10 or more per year</t>
  </si>
  <si>
    <t>Reduction in high priority overflows causing ecological harm per year</t>
  </si>
  <si>
    <t>Reduction in overflows causing ecological harm per year</t>
  </si>
  <si>
    <t>Reduction in households with internal sewer flooding</t>
  </si>
  <si>
    <t>Bespoke outcomes (add here)</t>
  </si>
  <si>
    <t>&lt;add&gt;</t>
  </si>
  <si>
    <t>tCO2/e</t>
  </si>
  <si>
    <t>1B</t>
  </si>
  <si>
    <t>2A</t>
  </si>
  <si>
    <t>2B</t>
  </si>
  <si>
    <t xml:space="preserve">Schemes at sewage treatment works to increase flow to full treatment capacity. </t>
  </si>
  <si>
    <t>Interventions at storm overflows - screening</t>
  </si>
  <si>
    <t>Significant DWMP and PR24 schemes</t>
  </si>
  <si>
    <t>Individual Scheme title</t>
  </si>
  <si>
    <t>Scheme description</t>
  </si>
  <si>
    <t>Benefits to be delivered (text)</t>
  </si>
  <si>
    <t>Benefits to be delivered (£m)</t>
  </si>
  <si>
    <t>Estimated totex expenditure (£m)</t>
  </si>
  <si>
    <t>Delivery date (YYYY)</t>
  </si>
  <si>
    <t xml:space="preserve">Primary Planning objective category </t>
  </si>
  <si>
    <t>Additional planning objective category</t>
  </si>
  <si>
    <t>Further information</t>
  </si>
  <si>
    <t xml:space="preserve">Key partnership schemes </t>
  </si>
  <si>
    <t xml:space="preserve">Table to record details of individual key partnership schemes that are likely to be progressed to deliver against long-term planning objectives. 
Values are based on the ambition for the planning horizon for partnership working. </t>
  </si>
  <si>
    <t>Company Input (£)</t>
  </si>
  <si>
    <t>Partnership Input (£)</t>
  </si>
  <si>
    <t>Interventions at WwTWs - additional treatment capacity</t>
  </si>
  <si>
    <t>Storm overflows screening interventions</t>
  </si>
  <si>
    <t>Table detailing interventions required at storm overflow locations to meet the requirements set out in the Storm Overflow Discharge Reduction Plan (published on 26 August 2022)</t>
  </si>
  <si>
    <t>ML/day</t>
  </si>
  <si>
    <r>
      <t xml:space="preserve">Additional WwTW storage
</t>
    </r>
    <r>
      <rPr>
        <b/>
        <sz val="10"/>
        <color theme="2" tint="-0.249977111117893"/>
        <rFont val="Calibri"/>
        <family val="2"/>
      </rPr>
      <t>TRADITIONAL GREY INTERVENTIONS</t>
    </r>
  </si>
  <si>
    <t>Calculated cells</t>
  </si>
  <si>
    <t>Cell to be completed as part of final DWMP</t>
  </si>
  <si>
    <t>Reduction in GHG emissions</t>
  </si>
  <si>
    <t>Table detailing impact of interventions on Reduction in GHG emissions</t>
  </si>
  <si>
    <t>Total forecast reduction in operational GHG emissions compared to the baseline (2020)</t>
  </si>
  <si>
    <t>Reduction in OPERATIONAL GHG emissions</t>
  </si>
  <si>
    <t>Reduction in EMBODIED GHG emissions</t>
  </si>
  <si>
    <t>Total forecast reduction in embodied GHG emissions compared to the baseline (2020)</t>
  </si>
  <si>
    <t>Additional FFT treatment capacity required at WwTWs</t>
  </si>
  <si>
    <t>Scenario overview</t>
  </si>
  <si>
    <t>To provide overview of planning assumptions the scenario is based upon.</t>
  </si>
  <si>
    <t>&lt;&lt;&lt; Free text box to summarise what scenario assumptions the tables are based on.  For example, "Best Value Plan", "Least Cost Plan", "Lowest Carbon Plan" etc with details of climate change/growth/creep assumptions &gt;&gt;&gt;</t>
  </si>
  <si>
    <t>Additional grey storage volume required in the network. The volume reported should be the volume estimated to be required to meet future flood reduction targets.</t>
  </si>
  <si>
    <t>Hectares</t>
  </si>
  <si>
    <t>Each component block below should represent a different DWMP outcome</t>
  </si>
  <si>
    <t>2025-2030</t>
  </si>
  <si>
    <t>Core pathway</t>
  </si>
  <si>
    <t> </t>
  </si>
  <si>
    <t>Preferred plan (if different to core)</t>
  </si>
  <si>
    <t>AP1 - Alternative pathway 1</t>
  </si>
  <si>
    <t>AP1 - Alternative pathway 2</t>
  </si>
  <si>
    <t>AP1 - Alternative pathway 3</t>
  </si>
  <si>
    <t>AP1 - Alternative pathway 4</t>
  </si>
  <si>
    <t>AP1 - Alternative pathway 5</t>
  </si>
  <si>
    <t>AP1 - Alternative pathway 6</t>
  </si>
  <si>
    <t>AP1 - Alternative pathway 7</t>
  </si>
  <si>
    <t>AP1 - Alternative pathway 8</t>
  </si>
  <si>
    <t>AP1 - Alternative pathway 9</t>
  </si>
  <si>
    <t>NETWORK</t>
  </si>
  <si>
    <t xml:space="preserve">Predicted number of storm overflows impacting designated bathing waters (inland and coastal) by spilling more than 3 times per bathing season with the current baseline (2020) level of spending. </t>
  </si>
  <si>
    <t>Storm overflows - designated bathing waters (coastal and inland) - baseline</t>
  </si>
  <si>
    <t>Storm overflows - designated bathing waters (coastal and inland) - base</t>
  </si>
  <si>
    <t>Storm overflows - designated bathing waters (coastal and inland) - post enhancement</t>
  </si>
  <si>
    <t>Predicted number of storm overflows impacting designated bathing waters (inland and coastal) by spilling more than 3 times per bathing season with expected base spending</t>
  </si>
  <si>
    <t>Predicted number of storm overflows impacting designated bathing waters (inland and coastal) by spilling more than 3 times per bathing season with future enhancements taken into account.</t>
  </si>
  <si>
    <t>Total capex to achieve the reduction in spills to less than 3 per bathing season at designated bathing waters (coastal and inland)</t>
  </si>
  <si>
    <t>Total opex to achieve the reduction in spills to less than 3 per bathing season at designated bathing waters (coastal and inland)</t>
  </si>
  <si>
    <t>Total expenditure (totex) to achieve the reduction in spills to less than 3 per bathing season at designated bathing waters (coastal and inland)</t>
  </si>
  <si>
    <t>Compliance at WwTWs - baseline</t>
  </si>
  <si>
    <t>WwTW compliance with permit conditions from base expenditure</t>
  </si>
  <si>
    <t>Compliance at WwTWs - base</t>
  </si>
  <si>
    <t>WwTW compliance with permit conditions from base expenditure (excluding impact of AMP8 onwards enhancements)</t>
  </si>
  <si>
    <t>Compliance at WwTWs - post enhancement</t>
  </si>
  <si>
    <t xml:space="preserve">WwTW compliance with permit conditions following enhancement expenditure (including impact of AMP8 onwards enhancements) </t>
  </si>
  <si>
    <t>Compliance at WwTWs - enhancement cost</t>
  </si>
  <si>
    <t>Total capex to achieve the enhancement WwTW compliance percentage</t>
  </si>
  <si>
    <t>Total opex to achieve the enhancement WwTW compliance percentage</t>
  </si>
  <si>
    <t>Total expenditure (totex) to achieve the enhancement WwTW compliance percentage</t>
  </si>
  <si>
    <t>Total number of internal sewer flooding incidents / escapes per 10,000 sewer connections</t>
  </si>
  <si>
    <t>Total number of internal sewer flooding incidents / escapes per 10,000 sewer connections (excluding AMP8 onwards enhancements)</t>
  </si>
  <si>
    <t>Predicted total number of internal sewer flooding incidents per 10,000 sewer connections with expected base spending</t>
  </si>
  <si>
    <t xml:space="preserve">Predicted total number of internal sewer flooding incidents per 10,000 sewer connections with future enhancements taken into account. </t>
  </si>
  <si>
    <t xml:space="preserve">Predicted total number of internal sewer flooding incidents per 10,000 sewer connections with the current baseline (2020) level of spending. </t>
  </si>
  <si>
    <t>Number of category 1-3 pollution incidents per 10,000km of wastewater network</t>
  </si>
  <si>
    <t>Number of category 1-3 pollution incidents per 10,000km of wastewater network (excluding impact of AMP8 onwards enhancements)</t>
  </si>
  <si>
    <t xml:space="preserve">Number of category 1-3 pollution incidents per 10,000km of wastewater network (including impact of AMP8 onwards enhancements) </t>
  </si>
  <si>
    <t xml:space="preserve">Forecast number of category 1-3 pollution incidents per 10,000km of wastewater network with the current baseline (2020) level of spending. </t>
  </si>
  <si>
    <t xml:space="preserve">Forecast number of category 1-3 pollution incidents per 10,000km of wastewater network with expected base spending. </t>
  </si>
  <si>
    <t>Predicted category 1-3 pollution incidents per 10,000km of wastewater network with future enhancements taken into account</t>
  </si>
  <si>
    <t>Improvement in WwTW compliance</t>
  </si>
  <si>
    <t xml:space="preserve">Additional daily flow passed to full treatment at WwTWs to maintain compliance. </t>
  </si>
  <si>
    <t>Projected spend on additional WwTW capacity - capex</t>
  </si>
  <si>
    <t>Total capital expenditure forecast for all additional WwTW capacity</t>
  </si>
  <si>
    <t>Projected spend on additional WwTW capacity - opex</t>
  </si>
  <si>
    <t>Total operational expenditure forecast for all additional WwTW capacity</t>
  </si>
  <si>
    <t>Projected spend on additional WwTW capacity - totex</t>
  </si>
  <si>
    <t>Total expenditure forecast for all additional WwTW capacity</t>
  </si>
  <si>
    <t>Adaptive Plan Component 3</t>
  </si>
  <si>
    <t>Type of Scheme</t>
  </si>
  <si>
    <t>Optional but recommended as part of final DMWP</t>
  </si>
  <si>
    <r>
      <rPr>
        <b/>
        <sz val="11"/>
        <color theme="9"/>
        <rFont val="Calibri"/>
        <family val="2"/>
      </rPr>
      <t>BLUE/GREEN</t>
    </r>
    <r>
      <rPr>
        <b/>
        <sz val="11"/>
        <color theme="0"/>
        <rFont val="Calibri"/>
        <family val="2"/>
      </rPr>
      <t xml:space="preserve"> Interventions at WwTWs
</t>
    </r>
  </si>
  <si>
    <t xml:space="preserve">Additional blue/green interventions at WwTW </t>
  </si>
  <si>
    <t>Number of individual schemes</t>
  </si>
  <si>
    <t>If 'other', please specify</t>
  </si>
  <si>
    <t xml:space="preserve">- All cells are to be completed (where applicable) for final DWMP data  </t>
  </si>
  <si>
    <t xml:space="preserve">- Yearly actuals should be provided for Yr 5 of AMP7 (2024/25), AMP8 and AMP9. </t>
  </si>
  <si>
    <t xml:space="preserve">- Yearly figures should be provided for AMP8 and AMP9. </t>
  </si>
  <si>
    <t>Data should be input per AMP for AMPs 8 to 12:</t>
  </si>
  <si>
    <t>AP3</t>
  </si>
  <si>
    <t>Repeat blocks AP1-3 as required</t>
  </si>
  <si>
    <t>AP0 - Whole DWMP plan</t>
  </si>
  <si>
    <t>AP1 - Adaptive Plan components 1, 2 &amp; 3</t>
  </si>
  <si>
    <t xml:space="preserve">(further guidance on adaptive planning requirements can be found in our final Long-term delivery strategy document (April 2022). </t>
  </si>
  <si>
    <t>PR24-and-beyond-Final-guidance-on-long-term-delivery-strategies_Pr24.pdf (ofwat.gov.uk)</t>
  </si>
  <si>
    <t>Description of differences between pathways, including trigger and decision points</t>
  </si>
  <si>
    <t>Total
AMP9 
(2030-35)</t>
  </si>
  <si>
    <t>Total
AMP10 
(2035-40)</t>
  </si>
  <si>
    <t>Total
AMP11 
(2040-45)</t>
  </si>
  <si>
    <t>Total
AMP12 
(2045-50)</t>
  </si>
  <si>
    <t>Bespoke Planning Objectives (complete as required)</t>
  </si>
  <si>
    <t>Table to record details of any significant cost / scale schemes that will be required to meet long term planning objectives, in particular significant schemes likely to be required in PR24. There is no minimum value; these should be the schemes that the company considers to be material to the overall plan.</t>
  </si>
  <si>
    <t>10c</t>
  </si>
  <si>
    <t>10ci</t>
  </si>
  <si>
    <t>10cii</t>
  </si>
  <si>
    <t>10ciii</t>
  </si>
  <si>
    <t>16bi</t>
  </si>
  <si>
    <t>16bii</t>
  </si>
  <si>
    <t>16biii</t>
  </si>
  <si>
    <t>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t>
  </si>
  <si>
    <t>Insert adaptive plan component description here (e.g. Reducing pollution incidents)</t>
  </si>
  <si>
    <t xml:space="preserve"> - Green cells are to be completed for final DWMP data</t>
  </si>
  <si>
    <t xml:space="preserve"> - Blue cells are calculated cells</t>
  </si>
  <si>
    <t>Forecast 2024-25</t>
  </si>
  <si>
    <t>Screening - enhancement cost</t>
  </si>
  <si>
    <t>Details of your bespoke outcomes / planning objectives should be entered from row 72 onwards. You should provide the outcome, description, units and data similar the previous rows.</t>
  </si>
  <si>
    <t>- End of AMP totals should be calculated or provided for all AMPs</t>
  </si>
  <si>
    <t>- End of AMP total figures should be calculated or provided for all AMPs</t>
  </si>
  <si>
    <t>Total embodied GHG emissions</t>
  </si>
  <si>
    <t>Enhancement expenditure analysis - scenario A</t>
  </si>
  <si>
    <t xml:space="preserve">Captures what further expenditure (enhancement) may be required to address long-term risks. </t>
  </si>
  <si>
    <t xml:space="preserve"> - Yellow cells are optional but recommended for final DWMP</t>
  </si>
  <si>
    <t>The tab should be completed with data from the preferred programme. The tab can be duplicated and renamed (Outcomes - Scenario B, C, D etc.) to capture data for different scenarios (e.g. driven by the range of climate change scenarios). The data tables commentary should explain the drivers and assumptions behind any alternative scenarios.</t>
  </si>
  <si>
    <t>The tab should be completed with data from the preferred programme. The tab can be duplicated and renamed (Expenditure - Scenario B, C, D etc) to capture data for different scenarios, as required.</t>
  </si>
  <si>
    <t>Adaptive plans show what activities will be dependent on certain circumstances and what interventions might be required over time if conditions change.</t>
  </si>
  <si>
    <t>Total enhancement expenditure (costs above base funding) required to deliver the outcomes, broken down in to capex, opex and totex.</t>
  </si>
  <si>
    <t xml:space="preserve">Compliance at wastewater treatment works </t>
  </si>
  <si>
    <t>Treatment works compliance is defined in the reporting guidance: Environment Agency water and sewerage company Environmental Performance Assessment (EPA) methodology (version 9) for 2021 to 2025. https://www.ofwat.gov.uk/publication/environment-agency-water-and-sewerage-company-environmental-performance-assessment-epa-methodology-version-9-for-2021-to-2025
The discharge permit compliance metric is reported as the number of failing sites (out of the total number of discharges) and not the number of failing discharges.
We are expecting water companies to comply with their current permit levels through existing expenditure allowances. Enhancement expenditure for this activity should first take account of the impact of growth at sewage treatment works on future levels of compliance.</t>
  </si>
  <si>
    <t>11 to 16</t>
  </si>
  <si>
    <t>The enhancement expenditure listed in this tab should be consistent with the expenditure set out on table '2. Expenditure'</t>
  </si>
  <si>
    <t xml:space="preserve">Predicted percentage of properties at risk of sewer flooding in a 1 in 50 yr storm forecast with the current baseline (2020) level of spending. </t>
  </si>
  <si>
    <t>Predicted percentage of properties at risk of sewer flooding in a 1 in 50 yr storm forecast with expected base spending.</t>
  </si>
  <si>
    <t xml:space="preserve">Predicted percentage of properties at risk of sewer flooding in a 1 in 50 yr storm with future enhancements taken into account. </t>
  </si>
  <si>
    <t xml:space="preserve">Predicted average number of storm overflows with more than 10 spills forecast with the current baseline (2020) level of spending. </t>
  </si>
  <si>
    <t>Predicted average number of storm overflows with more than 10 spills forecast with expected base spending.</t>
  </si>
  <si>
    <t xml:space="preserve">Predicted average number of storm overflows with more than 10 spills forecast  with enhancements taken into account. </t>
  </si>
  <si>
    <t>Total capex to achieve the predicted enhancement average spill frequency target</t>
  </si>
  <si>
    <t>Total opex to achieve the predicted enhancement average spill frequency target</t>
  </si>
  <si>
    <t>Total totex to achieve the predicted enhancement average spill frequency target</t>
  </si>
  <si>
    <t>Total capex to achieve the predicted high priority ecological harm target</t>
  </si>
  <si>
    <t>Total opex to achieve the predicted high priority ecological harm target</t>
  </si>
  <si>
    <t>Total expenditure (totex) to achieve the predicted ecological harm target</t>
  </si>
  <si>
    <t>Sewer collapses - baseline</t>
  </si>
  <si>
    <t xml:space="preserve">Total number of storm overflows requiring screening </t>
  </si>
  <si>
    <t>Total number of storm overflows requiring screening (excluding impact of AMP8 onwards enhancements)</t>
  </si>
  <si>
    <t>Sewer collapses - base costs</t>
  </si>
  <si>
    <t>8b</t>
  </si>
  <si>
    <t>8ci</t>
  </si>
  <si>
    <t>8cii</t>
  </si>
  <si>
    <t>8ciii</t>
  </si>
  <si>
    <t>Predicted number of sewer collapses forecast with expected base spending</t>
  </si>
  <si>
    <t>Sewer collapses is defined in the reporting guidance - sewer collapses per 1000km (updated), published on 4 April 2019: https://www.ofwat.gov.uk/publication/reporting-guidancesewer-collapses-per-1000km/. Number of sewer collapses per 1000 kilometres of all sewers causing an impact on service to customers or the environment.
We expect companies to make improvements over time from base expenditure allowances and therefore request only baseline / base data.</t>
  </si>
  <si>
    <t xml:space="preserve">Total number of storm overflows </t>
  </si>
  <si>
    <t xml:space="preserve">Predicted percentage level of permit compliance for WwTWs with the current baseline (2020) level of spending. </t>
  </si>
  <si>
    <t>Number of new screens required on overflows where the overflow has an existing screen (i.e. replacement screens)</t>
  </si>
  <si>
    <t xml:space="preserve">Number of new screens required on overflows where the overflow has not had a screen installed previously. </t>
  </si>
  <si>
    <t xml:space="preserve">Predicted percentage level of permit compliance for WwTWs with future enhancement expenditure taken into account. </t>
  </si>
  <si>
    <t xml:space="preserve">Predicted percentage level of permit compliance for WwTWs with expected level of base spending. </t>
  </si>
  <si>
    <t>Total capex to maintain required level of sewer collapses per 1000km</t>
  </si>
  <si>
    <t>Total opex to maintain required level of sewer collapses per 1000km</t>
  </si>
  <si>
    <t>Total expenditure (totex) required to maintain level of sewer collapses per 1000km</t>
  </si>
  <si>
    <t>Key for data tabs</t>
  </si>
  <si>
    <t>This is the adaptive plan and alternative pathways for the complete (L1) company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This block should include the total DWMP totex per AMP required to deliver improvements in performance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t>
  </si>
  <si>
    <t xml:space="preserve">These blocks should describe the adaptive plan and alternative pathways for component parts (e.g. individual outcomes) of your final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These block should include the totex required to deliver improvements in performance of individual components of your final DWMP (outcomes)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
</t>
  </si>
  <si>
    <t>Total number of internal sewer flooding incidents / escapes per 10,000 sewer connections (including AMP8 onwards enhancement expenditure) (see note 9 on Line definitions tab)</t>
  </si>
  <si>
    <t>Predicted number of all storm overflows causing ecological harm each year forecast with expected base spending</t>
  </si>
  <si>
    <t xml:space="preserve">Predicted number of all storm overflows causing ecological harm each year forecast with the current baseline (2020) level of spending. </t>
  </si>
  <si>
    <t>Predicted number of all storm overflows causing ecological harm each year with future enhancements taken into account</t>
  </si>
  <si>
    <t>Total capex to achieve the predicted ecological harm target at all overflows</t>
  </si>
  <si>
    <t>Total opex to achieve the predicted ecological harm target at all overflows</t>
  </si>
  <si>
    <t>Total expenditure (totex) to achieve the predicted ecological harm target at all overflows</t>
  </si>
  <si>
    <t>WwTW</t>
  </si>
  <si>
    <t>Projected spend on green network schemes - capex</t>
  </si>
  <si>
    <t>Projected spend on green network schemes - opex</t>
  </si>
  <si>
    <t>Projected spend on green network schemes - totex</t>
  </si>
  <si>
    <t>Green schemes required in the network to remove / separate surface water from entering the combined network. The volume reported should be the volume estimated to be required to meet future requirements</t>
  </si>
  <si>
    <t>Total capital expenditure forecast for all green network separation / storage solutions</t>
  </si>
  <si>
    <t>Total operational expenditure forecast for all green network separation / storage solutions</t>
  </si>
  <si>
    <t>Permeable area inflow removed from entering the network or stored in environment (enhancement)</t>
  </si>
  <si>
    <t>Additional grey storage volume required at WwTW (enhancement)</t>
  </si>
  <si>
    <t>Additional grey storage at WwTW</t>
  </si>
  <si>
    <t xml:space="preserve">Additional grey storage volume required at WwTW. The volume reported should be the volume estimated to be required to meet future permit conditions </t>
  </si>
  <si>
    <t>Total capital expenditure forecast for all grey WwTW storage solutions</t>
  </si>
  <si>
    <t>Total expenditure forecast for all grey WwTW storage solutions</t>
  </si>
  <si>
    <t>Total operational expenditure forecast for all grey WwTW storage solutions</t>
  </si>
  <si>
    <t>Projected spend on grey WwTW storage - capex</t>
  </si>
  <si>
    <t>Projected spend on grey WwTW storage - opex</t>
  </si>
  <si>
    <t>Planning Objectives delivered by Tables 2A and 2B (multiple benefits)</t>
  </si>
  <si>
    <t>Projected spend on green WwTW interventions - capex</t>
  </si>
  <si>
    <t>Projected spend on green WwTW interventions- opex</t>
  </si>
  <si>
    <t>Projected spend on green WwTW interventions - totex</t>
  </si>
  <si>
    <t>Total capital expenditure forecast for all green WwTW interventions</t>
  </si>
  <si>
    <t>Total operational expenditure forecast for all green WwTW interventions</t>
  </si>
  <si>
    <t>Total expenditure forecast for all green WwTW interventions</t>
  </si>
  <si>
    <t xml:space="preserve">Number of individual blue/green interventions (schemes) required at WwTW to increase storm storage/reduce need for storm tanks on site </t>
  </si>
  <si>
    <t xml:space="preserve">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 </t>
  </si>
  <si>
    <t>Planning Objectives delivered by Table 3 (multiple benefits)</t>
  </si>
  <si>
    <t>Additional grey storage / containment volume to be delivered in the network (enhancement)</t>
  </si>
  <si>
    <r>
      <t xml:space="preserve">Additional network storage / conveyance / containment
</t>
    </r>
    <r>
      <rPr>
        <b/>
        <sz val="10"/>
        <color theme="2" tint="-0.249977111117893"/>
        <rFont val="Calibri"/>
        <family val="2"/>
      </rPr>
      <t>TRADITIONAL GREY INTERVENTIONS</t>
    </r>
  </si>
  <si>
    <t>Additional blue/green interventions (including associated enabling works) to remove impermeable area inflow from entering the storm/foul/combined network.</t>
  </si>
  <si>
    <r>
      <t xml:space="preserve">Upstream surface water separation / removal or other network storage
</t>
    </r>
    <r>
      <rPr>
        <b/>
        <sz val="10"/>
        <color theme="9"/>
        <rFont val="Calibri"/>
        <family val="2"/>
      </rPr>
      <t>BLUE / GREEN SEPARATION &amp; STORAGE</t>
    </r>
  </si>
  <si>
    <t xml:space="preserve">Interventions to reduce the risk of sewer flooding in a storm including storage, or other containment, to reduce spill frequency at storm overflows (network only) </t>
  </si>
  <si>
    <t>Total number of overflows owned and operated by the company (regardless of screen status)</t>
  </si>
  <si>
    <t>Interventions at storm overflows to provide screening required to meet the SODRP</t>
  </si>
  <si>
    <t>Projected spend on storm discharge screening for SODRP - capex</t>
  </si>
  <si>
    <t>Projected spend on storm discharge screening for SODRP- opex</t>
  </si>
  <si>
    <t>Projected spend on storm discharge screening for SODRP - totex</t>
  </si>
  <si>
    <t xml:space="preserve">Total capital expenditure forecast for screen installations to meet the SODRP </t>
  </si>
  <si>
    <t>Total operational expenditure forecast for screen installations to meet the SODRP</t>
  </si>
  <si>
    <t>Total expenditure forecast for screen installations to meet the SODRP</t>
  </si>
  <si>
    <t>Add extra rows as required</t>
  </si>
  <si>
    <t>Revisions to tables</t>
  </si>
  <si>
    <t>Changes</t>
  </si>
  <si>
    <t>v1</t>
  </si>
  <si>
    <t>Original submission 27/10/22</t>
  </si>
  <si>
    <t>v2</t>
  </si>
  <si>
    <t>Where applicable, line definitions for Table 2 are provided next to each item in '2. Expenditure', column V</t>
  </si>
  <si>
    <t>Reduced number of category 1-3 pollution incidents</t>
  </si>
  <si>
    <t>Names / details of partner(s)</t>
  </si>
  <si>
    <t>Reduction in sewer collapses</t>
  </si>
  <si>
    <t>Forecast reduction in sewer collapses as a result of DWMP intervention(s) delivered by Tables 1A and 1B</t>
  </si>
  <si>
    <t>Forecast reduction in cat 1-3 pollution incidents as a result of DWMP intervention(s) delivered by Tables 1A and 1B</t>
  </si>
  <si>
    <t>Forecast percentage change in WwTW compliance as a result of DWMP intervention(s) delivered by Tables 1A and 1B</t>
  </si>
  <si>
    <t>Forecast reduction in number of sewer flooding incidents as a result of DWMP intervention(s) delivered by Tables 1A and 1B</t>
  </si>
  <si>
    <t>Forecast reduction in storm overflow spills as a result of DWMP intervention(s) delivered by Tables 1A and 1B</t>
  </si>
  <si>
    <t>Forecast reduction of overflows operating more than 10 times per year as a result of DWMP intervention(s) delivered by Tables 1A and 1B</t>
  </si>
  <si>
    <t>Forecast reduction of overflows causing ecological harm at high priority sites as a result of DWMP intervention(s) delivered by Tables 1A and 1B</t>
  </si>
  <si>
    <t>Forecast reduction of overflows causing ecological harm per year as a result of DWMP intervention(s) delivered by Tables 1A and 1B</t>
  </si>
  <si>
    <t>Forecast reduction of internal flooding incidents as a result of DWMP intervention(s) delivered by Tables 1A and 1B</t>
  </si>
  <si>
    <t>Forecast reduction in cat 1-3 pollution incidents as a result of DWMP intervention(s) delivered by Tables 2A and 2B</t>
  </si>
  <si>
    <t>Forecast percentage change in WwTW compliance as a result of DWMP intervention(s) delivered by Tables 2A and 2B</t>
  </si>
  <si>
    <t>Forecast reduction in number of sewer flooding incidents as a result of DWMP intervention(s) delivered by Tables 2A and 2B</t>
  </si>
  <si>
    <t>Forecast reduction in storm overflow spills as a result of DWMP intervention(s) delivered by Tables 2A and 2B</t>
  </si>
  <si>
    <t>Forecast reduction of overflows operating more than 10 times per year as a result of DWMP intervention(s) delivered by Tables 2A and 2B</t>
  </si>
  <si>
    <t>Forecast reduction of overflows causing ecological harm at high priority sites as a result of DWMP intervention(s) delivered by Tables 2A and 2B</t>
  </si>
  <si>
    <t>Forecast reduction of overflows causing ecological harm per year as a result of DWMP intervention(s) delivered by Tables 2A and 2B</t>
  </si>
  <si>
    <t>Forecast reduction in sewer collapses as a result of DWMP intervention(s) delivered by Tables 2A and 2B</t>
  </si>
  <si>
    <t>Forecast reduction of internal flooding incidents as a result of DWMP intervention(s) delivered by Tables 2A and 2B</t>
  </si>
  <si>
    <t>Forecast reduction in cat 1-3 pollution incidents as a result of DWMP intervention(s) delivered by Table 3</t>
  </si>
  <si>
    <t>Forecast percentage change in WwTW compliance as a result of DWMP intervention(s) delivered by Table 3</t>
  </si>
  <si>
    <t>Forecast reduction in number of sewer flooding incidents as a result of DWMP intervention(s) delivered by Table 3</t>
  </si>
  <si>
    <t>Forecast reduction in storm overflow spills as a result of DWMP intervention(s) delivered by Table 3</t>
  </si>
  <si>
    <t>Forecast reduction of overflows operating more than 10 times per year as a result of DWMP intervention(s) delivered by Table 3</t>
  </si>
  <si>
    <t>Forecast reduction of overflows causing ecological harm at high priority sites as a result of DWMP intervention(s) delivered by Table 3</t>
  </si>
  <si>
    <t>Forecast reduction of overflows causing ecological harm per year as a result of DWMP intervention(s) delivered by Table 3</t>
  </si>
  <si>
    <t>Forecast reduction in sewer collapses as a result of DWMP intervention(s) delivered by Table 3</t>
  </si>
  <si>
    <t>Forecast reduction of internal flooding incidents as a result of DWMP intervention(s) delivered by Table 3</t>
  </si>
  <si>
    <t>Where partnership details cannot be provided, this must be clearly indicated and supported with a clear explanation (either entered below this table or in separate commentary).</t>
  </si>
  <si>
    <t>&lt;&lt;Free text box to summarise what scenario assumptions the tables are based on.  For example, "Best Value Plan", "Least Cost Plan", "Lowest Carbon Plan" etc with details of climate change/growth/creep assumptions&gt;&gt;</t>
  </si>
  <si>
    <t>Total expenditure forecast for all green network separation / storage solutions</t>
  </si>
  <si>
    <t>Planning Objectives delivered by Tables 1A and 1B (multiple benefits)</t>
  </si>
  <si>
    <t>Projected spend on grey WwTW storage - totex</t>
  </si>
  <si>
    <t xml:space="preserve">Forecast number of overflows that currently have screens but require screen upgrades i.e. replacements </t>
  </si>
  <si>
    <t>Forecast number of overflows that require a screen that have not had a screen installed previously i.e. new installations</t>
  </si>
  <si>
    <t xml:space="preserve">The screening data in the Outcomes tab is to capture the requirements to meet the storm overflow discharge reduction plan target and identify which will be delivered through base or enhancement. We expect companies to make improvements over time from base expenditure allowances, except where screening is not currently a statutory requirement.  Where an overflow does not meet its current permitted screening requirement, the provision of the screen is expected to be delivered through base funding.
Note - the data required for these screens lines are not the same as the data requested on screens in the Expenditure tab. While the Outcomes tab is seeking to understand the base / enhancement split for meeting the SODRP screening requirements (with costs for enhancement schemes only), the Expenditure tab is asking for data that explains the types of schemes required to meet the SODRP requirements (i.e. new or replacement) and the total costs to do this regardless of whether it is base or enhancement. </t>
  </si>
  <si>
    <t>Minor amendments and clarifications</t>
  </si>
  <si>
    <t xml:space="preserve"> - Minor edit to Line definition tab to correct Expenditure tab reference in cell E2
 - Correction to table numbering in Expenditure tab.
 - Correction to the planning objective delivered benefits lines for pollution incidents in Expenditure tab (rows 30, 62 and 82) . Should read "Reduced number of category 1-3 pollution incidents".
 - Clarification that Table 8 - Partnership schemes in Expenditure tab should be completed as fully as possible. Where information cannot be provided at this stage, companies must clearly indicate which cells are affected and explain why data are not available for publication, with commentary provided underneath the Partnership table and in the table commentary document.
 - Addition of 'Names / details of partners' column in Table 8 - Partnership schemes in Expenditure tab.
 - Reinstatement of sewer collapses in planning objective delivered benefits lines in Expenditure tab (rows 37, 69 and 91)  
 - clarification of line definitions for planning objective delivered benefits in Expenditure tab. Benefits delivered are a result of the interventions described above that block.</t>
  </si>
  <si>
    <t>This tab should be completed with costs and descriptions for the adaptive plan at whole DWMP level (L1) and for component parts of the plan (e.g. individual outcomes). The core pathway should represent costs to meet low, but likely, scenarios and low regret investment choices. The preferred pathway should be presented where different to the core pathway. Other alternative pathway costs can also be represented where certain triggers or decision points are met, resulting in a different course of action for the plan. See the Line definitions tab for further explanation.</t>
  </si>
  <si>
    <t xml:space="preserve"> - </t>
  </si>
  <si>
    <t>Data Tab 1: Outcomes</t>
  </si>
  <si>
    <t>Data Tab 2: Expenditure</t>
  </si>
  <si>
    <t>Data Tab 3: Adaptive plans</t>
  </si>
  <si>
    <t>Adaptive Plans</t>
  </si>
  <si>
    <t xml:space="preserve">Table to record components of adaptive planning
</t>
  </si>
  <si>
    <t>v3</t>
  </si>
  <si>
    <t xml:space="preserve">Baseline values using validated models representing the current situation and network performance. It should represent the companies best estimate of how this baseline value may change over time, but for simplicity could have a stable profile from year one.  </t>
  </si>
  <si>
    <t>These DWMP tables should be produced and published by companies alongside the final DWMPs (between end-March and end-May 2023). They are intended to represent the overall performance and associated interventions and outputs that the DWMP process has identified as being required. They should reflect the activities required to address the risks identified through the DWMP planning process. These tables will contribute to the evidence required in your PR24 business plans. Where there are differences between data presented here and the data to be provided in business plans, companies are expected to explain the differences within their business plan submission and re-submit these tables with their business plan. Where data cannot be provided, this must be clearly indicated and supported with an explanation either next to the table itself or in the supporting table commentary.</t>
  </si>
  <si>
    <t>Accompanying data table commentary should be published as a separate document alongside the tables to explain any calculation methods, assumptions, data confidence or justification for data gaps, and to signpost where these data are discussed in the DWMP documentation.</t>
  </si>
  <si>
    <t xml:space="preserve">Enhancement expenditure is for DWMP-related / identified needs where there is a permanent increase or step change in the current level of service to a new ‘base’ level and/or the provision to new customers of the current service. Enhancement funding can be for environmental improvements required to meet new statutory obligations, improving service quality and resilience, and providing new solutions for water provision in drought conditions. 
Enhancement funding is not appropriate for catching up to expected base service performance levels and this will be considered to be delivered through base funding. 
Enhancement funding is normally presented against the driver or activity for which it is being requested (e.g. delivery of additional storage in the network). </t>
  </si>
  <si>
    <t xml:space="preserve"> - Line definition (cell c5) for 'baseline' as used in the Outcomes tab has been revised to remove the word 'hydraulic', acknowledging that there are a range of models that could be used.
 - Line definition (cell c7) for 'enhancement' as used in the Outcomes tab has been revised to clarify that forecast enhancement expenditure is for schemes identified through the DWMP process only.
 - Clarification provided on Cover sheet that these fDWMP data tables and supporting table commentary are to be published alongside companies' DWMPs.</t>
  </si>
  <si>
    <t>External Sewer Flooding - baseline</t>
  </si>
  <si>
    <t>External Sewer Flooding - base</t>
  </si>
  <si>
    <t>External Sewer Flooding - post enhancement</t>
  </si>
  <si>
    <t>External Sewer Flooding - enhancement cost</t>
  </si>
  <si>
    <t xml:space="preserve">Capex </t>
  </si>
  <si>
    <t>Opex</t>
  </si>
  <si>
    <t>Totex</t>
  </si>
  <si>
    <t>Open spaces -  Flooding - baseline</t>
  </si>
  <si>
    <t>Open Spaces -  Flooding - base</t>
  </si>
  <si>
    <t>Open Spaces -  Flooding - post enhancement</t>
  </si>
  <si>
    <t>Open Spaces -  Flooding - enhancement cost</t>
  </si>
  <si>
    <t>Open Spaces - Flooding - enhancement cost</t>
  </si>
  <si>
    <t>Total Operational GHG emissions</t>
  </si>
  <si>
    <t>AP0</t>
  </si>
  <si>
    <t xml:space="preserve">Adaptive Plan Component 1 </t>
  </si>
  <si>
    <t>Adaptive Plan - Whole DWMP Plan</t>
  </si>
  <si>
    <t>Best value, low (benign) climate change scenario</t>
  </si>
  <si>
    <t xml:space="preserve">Best value, high climate change, </t>
  </si>
  <si>
    <t>Lowest whole life cost, high climate change</t>
  </si>
  <si>
    <t>AP1</t>
  </si>
  <si>
    <t>Adaptive Plan Component 2</t>
  </si>
  <si>
    <t>Internal Flooding</t>
  </si>
  <si>
    <t>AP2</t>
  </si>
  <si>
    <t>Addressing Pollution</t>
  </si>
  <si>
    <t>Manchester West Adaptive Plan</t>
  </si>
  <si>
    <t>Long term adaptive plan to address WFD (where technically feasible), prevent deterioration, deliver Env. Act P targets and deliver a substantial reduction in storm spills. Includes interventions in Davyhulme, Salford and Eccles drainage areas</t>
  </si>
  <si>
    <t>Compliance with Environmental Drivers and significant growth to achieve compliance</t>
  </si>
  <si>
    <t>&gt;200</t>
  </si>
  <si>
    <t>Environmental Improvement and protection</t>
  </si>
  <si>
    <t>Compliance</t>
  </si>
  <si>
    <t>Includes interventions in Davyhulme, Salford and Eccles drainage areas to improve dissolved oxygen needs in the Manchester Ship Canal and meet AMP8 WINEP requirements.
Davyhulme WwTW Drainage area: Solution includes interventions to accommodate growth, improve treatment and reduce network risks. Assumptions included are for reduced final effluent Phosphorous and BOD and storm overflow investigations.
Salford WwTW Drainage area: Solution includes interventions to accommodate growth (&gt;30% from 2020 to 2030), and reduce treatment risk and upstream network risks. 
Assumptions included are to reduce final effluent BOD, and Ammonia and monitoring of Cadmium, Cypermethrin and Nonylphenol. 
Eccles WwTW drainage area: Solution includes interventions to accommodate growth and improve treatment and reduce upstream network risks. Assumptions include reduced final effluent BOD and ammonia, and monitoring of Cypermethrin and Nonylphenol. It also includes interventions to improve upstream overflows.</t>
  </si>
  <si>
    <t>Mersey River Direct Discharges</t>
  </si>
  <si>
    <t>Long term adaptive plan to accommodate growth, address WFD, prevent deterioration and reduce overflow spills in the River Mersey</t>
  </si>
  <si>
    <t>Includes interventions within the Sale and Stockport drainage areas to meet Good status in the River Mersey. 
Sale WwTW solution includes interventions to accommodate growth and improve treatment compliance and mitigate upstream network risks. Assumptions include increased storm tank storage and reduced spills from the inlet and storm tank overflows and reduced final effluent BOD.
Stockport WwTW Solution includes interventions at the inlet to accommodate growth and improve treatment compliance and mitigate upstream network risks. Assumptions include reduced final effluent BOD, increased storm tank storage and reduced spills from the storm tanks and the inlet overflow.</t>
  </si>
  <si>
    <t>River Tame Direct Discharges</t>
  </si>
  <si>
    <t>Long term adaptive plan to accommodate growth, address WFD, prevent deterioration and reduce overflow spills in the River Tame</t>
  </si>
  <si>
    <t>Includes interventions for discharges to the River Tame (including Swineshaw Brook and Chew Brook) to meet Good Status. Assumptions include interventions at Dukinfield and Ashton-Under-Lyne WwTW to improve treatment compliance, and mitigate upstream networks risks. Dukinfield WwTW: Assumptions include reduced final effluent ammonia and Phosphorous, reduced storm tank discharges, an investigation on the inlet overflow and monitoring of Cypermethrin and Nonylphenol. Ashton-Under-Lyne WwTW: Assumptions include reduced final effluent Ammonia, BOD and Phosphorous, monitoring of  Cypermethrin and Nonylphenol and investigation on the storm overflow and inlet overflow. It also includes monitoring of chemicals at Mossley, Hyde and Saddleworth WwTWs and reduced spills from network storm overflows.</t>
  </si>
  <si>
    <t>SuDS and NFM to reduce storm overflow operation</t>
  </si>
  <si>
    <t>5. SuDS</t>
  </si>
  <si>
    <t>Various</t>
  </si>
  <si>
    <t>SuDS to address storm overflows (hybrid solutions)</t>
  </si>
  <si>
    <t xml:space="preserve">SuDS to address flooding and pollution </t>
  </si>
  <si>
    <t>6. Other interventions (please specify)</t>
  </si>
  <si>
    <t>Catchment management</t>
  </si>
  <si>
    <t>Reduction in households with external sewer flooding</t>
  </si>
  <si>
    <t>Reduction in households with open spaces Flooding</t>
  </si>
  <si>
    <t>7ci</t>
  </si>
  <si>
    <t>Cautionary statement: This document contains certain forward-looking statements with respect to the operations, plans and objectives, performance and financial condition of the group.  By their nature, these statements involve uncertainty since future events and circumstances can cause results and developments to differ materially from those anticipated.  These forward-looking statements include without limitation any projections or guidance relating to the results of operations and financial conditions of the group as well as plans and objectives for future operations, expected future revenues, financing plans, expected expenditure and any strategic initiatives relating to the group, as well as discussions of our business plan and our assumptions, expectations, objectives and resilience with respect to climate scenarios.  The forward-looking statements reflect knowledge and information available at the date of preparation of this document and the company undertakes no obligation to update these forward-looking statements.  Nothing in this document should be construed as a profit forecast.  Certain regulatory performance data contained in this document is subject to regulatory audit.</t>
  </si>
  <si>
    <t>United Utilities Water Disclaimer</t>
  </si>
  <si>
    <t>Compliance with Environmental Drivers and accommodation of growth</t>
  </si>
  <si>
    <t>Catchment intervention (Redacted)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</si>
</sst>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8"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4"/>
      <name val="Arial"/>
      <family val="2"/>
    </font>
    <font>
      <sz val="11"/>
      <name val="Arial"/>
      <family val="2"/>
    </font>
    <font>
      <b/>
      <sz val="15"/>
      <color theme="3"/>
      <name val="Arial"/>
      <family val="2"/>
    </font>
    <font>
      <sz val="11"/>
      <color theme="4"/>
      <name val="Calibri"/>
      <family val="2"/>
    </font>
    <font>
      <b/>
      <sz val="11"/>
      <color theme="4"/>
      <name val="Calibri"/>
      <family val="2"/>
    </font>
    <font>
      <sz val="11"/>
      <color theme="1"/>
      <name val="Calibri"/>
      <family val="2"/>
      <scheme val="minor"/>
    </font>
    <font>
      <sz val="12"/>
      <color theme="1"/>
      <name val="Arial"/>
      <family val="2"/>
    </font>
    <font>
      <sz val="10"/>
      <name val="Arial"/>
      <family val="2"/>
    </font>
    <font>
      <sz val="11"/>
      <color theme="0"/>
      <name val="Calibri"/>
      <family val="2"/>
    </font>
    <font>
      <b/>
      <sz val="11"/>
      <color theme="0"/>
      <name val="Calibri"/>
      <family val="2"/>
    </font>
    <font>
      <b/>
      <sz val="14"/>
      <color theme="4"/>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FF0000"/>
      <name val="Calibri"/>
      <family val="2"/>
      <scheme val="minor"/>
    </font>
    <font>
      <sz val="11"/>
      <color rgb="FF4472C4"/>
      <name val="Calibri"/>
      <family val="2"/>
    </font>
    <font>
      <sz val="11"/>
      <color theme="4"/>
      <name val="Calibri"/>
      <family val="2"/>
    </font>
    <font>
      <sz val="11"/>
      <color rgb="FF4472C4"/>
      <name val="Calibri"/>
      <family val="2"/>
    </font>
    <font>
      <sz val="11"/>
      <color theme="0" tint="-0.34998626667073579"/>
      <name val="Arial"/>
      <family val="2"/>
    </font>
    <font>
      <sz val="12"/>
      <color theme="0"/>
      <name val="Calibri"/>
      <family val="2"/>
    </font>
    <font>
      <b/>
      <sz val="14"/>
      <name val="Calibri"/>
      <family val="2"/>
      <scheme val="minor"/>
    </font>
    <font>
      <sz val="10"/>
      <name val="Calibri"/>
      <family val="2"/>
      <scheme val="minor"/>
    </font>
    <font>
      <b/>
      <sz val="14"/>
      <name val="Calibri"/>
      <family val="2"/>
      <scheme val="minor"/>
    </font>
    <font>
      <sz val="11"/>
      <name val="Calibri"/>
      <family val="2"/>
      <scheme val="minor"/>
    </font>
    <font>
      <sz val="11"/>
      <name val="Calibri"/>
      <family val="2"/>
    </font>
    <font>
      <sz val="10"/>
      <name val="Calibri"/>
      <family val="2"/>
      <scheme val="minor"/>
    </font>
    <font>
      <sz val="11"/>
      <color theme="4"/>
      <name val="Calibri"/>
      <family val="2"/>
      <scheme val="minor"/>
    </font>
    <font>
      <sz val="8"/>
      <name val="Arial"/>
      <family val="2"/>
    </font>
    <font>
      <b/>
      <sz val="11"/>
      <name val="Calibri"/>
      <family val="2"/>
      <scheme val="minor"/>
    </font>
    <font>
      <b/>
      <sz val="12"/>
      <color theme="0"/>
      <name val="Calibri"/>
      <family val="2"/>
    </font>
    <font>
      <sz val="11"/>
      <color rgb="FF4472C4"/>
      <name val="Calibri"/>
      <family val="2"/>
      <scheme val="minor"/>
    </font>
    <font>
      <sz val="11"/>
      <name val="Calibri"/>
      <family val="2"/>
      <scheme val="minor"/>
    </font>
    <font>
      <b/>
      <sz val="11"/>
      <color theme="0"/>
      <name val="Calibri"/>
      <family val="2"/>
    </font>
    <font>
      <b/>
      <sz val="11"/>
      <color rgb="FFFFFFFF"/>
      <name val="Arial"/>
      <family val="2"/>
    </font>
    <font>
      <sz val="11"/>
      <color rgb="FFFF0000"/>
      <name val="Arial"/>
      <family val="2"/>
    </font>
    <font>
      <u/>
      <sz val="11"/>
      <color theme="10"/>
      <name val="Arial"/>
      <family val="2"/>
    </font>
    <font>
      <b/>
      <sz val="10"/>
      <color theme="2" tint="-0.249977111117893"/>
      <name val="Calibri"/>
      <family val="2"/>
    </font>
    <font>
      <b/>
      <sz val="10"/>
      <color theme="9"/>
      <name val="Calibri"/>
      <family val="2"/>
    </font>
    <font>
      <sz val="11"/>
      <color theme="9"/>
      <name val="Calibri"/>
      <family val="2"/>
    </font>
    <font>
      <sz val="11"/>
      <color theme="9"/>
      <name val="Arial"/>
      <family val="2"/>
    </font>
    <font>
      <sz val="12"/>
      <color theme="9"/>
      <name val="Calibri"/>
      <family val="2"/>
    </font>
    <font>
      <sz val="11"/>
      <color theme="4"/>
      <name val="Arial"/>
      <family val="2"/>
    </font>
    <font>
      <sz val="11"/>
      <color theme="1"/>
      <name val="Calibri"/>
      <family val="2"/>
    </font>
    <font>
      <sz val="10"/>
      <name val="Calibri"/>
      <family val="2"/>
    </font>
    <font>
      <sz val="12"/>
      <color theme="1"/>
      <name val="Calibri"/>
      <family val="2"/>
    </font>
    <font>
      <sz val="12"/>
      <color theme="4"/>
      <name val="Calibri"/>
      <family val="2"/>
    </font>
    <font>
      <b/>
      <sz val="10"/>
      <color theme="0"/>
      <name val="Calibri"/>
      <family val="2"/>
    </font>
    <font>
      <b/>
      <sz val="15"/>
      <color theme="3"/>
      <name val="Calibri"/>
      <family val="2"/>
      <scheme val="minor"/>
    </font>
    <font>
      <b/>
      <sz val="11"/>
      <color rgb="FF000000"/>
      <name val="Arial"/>
      <family val="2"/>
    </font>
    <font>
      <b/>
      <sz val="16"/>
      <color rgb="FF4472C4"/>
      <name val="Calibri"/>
      <family val="2"/>
    </font>
    <font>
      <b/>
      <sz val="14"/>
      <color rgb="FF4472C4"/>
      <name val="Calibri"/>
      <family val="2"/>
    </font>
    <font>
      <sz val="11"/>
      <color rgb="FFFFFFFF"/>
      <name val="Calibri"/>
      <family val="2"/>
    </font>
    <font>
      <b/>
      <sz val="11"/>
      <color theme="9"/>
      <name val="Calibri"/>
      <family val="2"/>
    </font>
    <font>
      <sz val="11"/>
      <color theme="1"/>
      <name val="Calibri"/>
      <family val="2"/>
      <scheme val="minor"/>
    </font>
    <font>
      <sz val="11"/>
      <color theme="1"/>
      <name val="Calibri"/>
      <family val="2"/>
    </font>
    <font>
      <b/>
      <sz val="11"/>
      <color rgb="FF4472C4"/>
      <name val="Calibri"/>
      <family val="2"/>
    </font>
    <font>
      <b/>
      <sz val="12"/>
      <color rgb="FF4472C4"/>
      <name val="Calibri"/>
      <family val="2"/>
    </font>
    <font>
      <b/>
      <sz val="18"/>
      <color theme="4"/>
      <name val="Calibri"/>
      <family val="2"/>
      <scheme val="minor"/>
    </font>
    <font>
      <sz val="10"/>
      <color theme="1"/>
      <name val="Arial"/>
      <family val="2"/>
    </font>
    <font>
      <b/>
      <sz val="14"/>
      <color rgb="FFFFFFFF"/>
      <name val="Arial"/>
      <family val="2"/>
    </font>
    <font>
      <sz val="14"/>
      <color theme="1"/>
      <name val="Arial"/>
      <family val="2"/>
    </font>
    <font>
      <b/>
      <sz val="12"/>
      <color theme="1"/>
      <name val="Arial"/>
      <family val="2"/>
    </font>
    <font>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rgb="FF18497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18497A"/>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499984740745262"/>
        <bgColor indexed="64"/>
      </patternFill>
    </fill>
  </fills>
  <borders count="10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rgb="FF000000"/>
      </right>
      <top/>
      <bottom style="medium">
        <color indexed="64"/>
      </bottom>
      <diagonal/>
    </border>
    <border>
      <left style="thin">
        <color indexed="64"/>
      </left>
      <right/>
      <top/>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rgb="FF000000"/>
      </right>
      <top/>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top/>
      <bottom style="medium">
        <color indexed="64"/>
      </bottom>
      <diagonal/>
    </border>
  </borders>
  <cellStyleXfs count="10">
    <xf numFmtId="0" fontId="0" fillId="0" borderId="0"/>
    <xf numFmtId="0" fontId="2" fillId="0" borderId="0"/>
    <xf numFmtId="0" fontId="7" fillId="0" borderId="4" applyNumberFormat="0" applyFill="0" applyAlignment="0" applyProtection="0"/>
    <xf numFmtId="0" fontId="12" fillId="0" borderId="0"/>
    <xf numFmtId="9" fontId="2" fillId="0" borderId="0" applyFont="0" applyFill="0" applyBorder="0" applyAlignment="0" applyProtection="0"/>
    <xf numFmtId="0" fontId="40" fillId="0" borderId="0" applyNumberFormat="0" applyFill="0" applyBorder="0" applyAlignment="0" applyProtection="0"/>
    <xf numFmtId="0" fontId="2" fillId="0" borderId="0"/>
    <xf numFmtId="0" fontId="12" fillId="0" borderId="0"/>
    <xf numFmtId="0" fontId="1" fillId="0" borderId="0"/>
    <xf numFmtId="0" fontId="52" fillId="0" borderId="4" applyNumberFormat="0" applyFill="0" applyAlignment="0" applyProtection="0"/>
  </cellStyleXfs>
  <cellXfs count="526">
    <xf numFmtId="0" fontId="0" fillId="0" borderId="0" xfId="0"/>
    <xf numFmtId="0" fontId="0" fillId="0" borderId="0" xfId="0" applyAlignment="1">
      <alignment vertical="top"/>
    </xf>
    <xf numFmtId="0" fontId="0" fillId="0" borderId="0" xfId="0" applyAlignment="1">
      <alignment horizontal="center" vertical="top"/>
    </xf>
    <xf numFmtId="0" fontId="8" fillId="2" borderId="0" xfId="0" applyFont="1" applyFill="1" applyAlignment="1">
      <alignment horizontal="left" vertical="center" wrapText="1"/>
    </xf>
    <xf numFmtId="0" fontId="11"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9" fillId="2" borderId="0" xfId="0" applyFont="1" applyFill="1" applyAlignment="1">
      <alignment horizontal="left" vertical="center" wrapText="1"/>
    </xf>
    <xf numFmtId="0" fontId="15" fillId="0" borderId="0" xfId="0" applyFont="1" applyAlignment="1">
      <alignment vertical="top"/>
    </xf>
    <xf numFmtId="0" fontId="10" fillId="0" borderId="0" xfId="0" applyFont="1" applyAlignment="1">
      <alignment vertical="top"/>
    </xf>
    <xf numFmtId="0" fontId="8" fillId="2" borderId="0" xfId="0" applyFont="1" applyFill="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vertical="center" wrapText="1"/>
    </xf>
    <xf numFmtId="0" fontId="15" fillId="0" borderId="0" xfId="0" applyFont="1" applyAlignment="1">
      <alignment horizontal="left" vertical="top"/>
    </xf>
    <xf numFmtId="0" fontId="22" fillId="0" borderId="0" xfId="0" applyFont="1" applyAlignment="1">
      <alignment horizontal="left" vertical="center" wrapText="1"/>
    </xf>
    <xf numFmtId="0" fontId="23" fillId="0" borderId="0" xfId="0" quotePrefix="1" applyFont="1"/>
    <xf numFmtId="0" fontId="0" fillId="7" borderId="14" xfId="0" applyFill="1" applyBorder="1"/>
    <xf numFmtId="0" fontId="0" fillId="7" borderId="30" xfId="0" applyFill="1" applyBorder="1"/>
    <xf numFmtId="0" fontId="0" fillId="0" borderId="21"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0" fillId="0" borderId="0" xfId="0" applyFont="1" applyAlignment="1">
      <alignment wrapText="1"/>
    </xf>
    <xf numFmtId="0" fontId="0" fillId="0" borderId="31" xfId="0" applyBorder="1"/>
    <xf numFmtId="0" fontId="0" fillId="0" borderId="29" xfId="0" applyBorder="1"/>
    <xf numFmtId="0" fontId="8" fillId="4" borderId="35"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3" fillId="3" borderId="32" xfId="2"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6" fillId="0" borderId="0" xfId="0" quotePrefix="1" applyFont="1"/>
    <xf numFmtId="0" fontId="0" fillId="0" borderId="0" xfId="0" applyAlignment="1">
      <alignment wrapText="1"/>
    </xf>
    <xf numFmtId="0" fontId="26" fillId="0" borderId="0" xfId="0" applyFont="1" applyAlignment="1">
      <alignment horizontal="left" vertical="top" wrapText="1"/>
    </xf>
    <xf numFmtId="0" fontId="3" fillId="0" borderId="0" xfId="0" applyFont="1" applyAlignment="1">
      <alignment horizontal="center" vertical="center"/>
    </xf>
    <xf numFmtId="0" fontId="14" fillId="3" borderId="21" xfId="2" applyFont="1" applyFill="1" applyBorder="1" applyAlignment="1">
      <alignment horizontal="center" vertical="center" wrapText="1"/>
    </xf>
    <xf numFmtId="0" fontId="0" fillId="2" borderId="0" xfId="0" applyFill="1" applyAlignment="1">
      <alignment vertical="top"/>
    </xf>
    <xf numFmtId="0" fontId="0" fillId="7" borderId="45" xfId="0" applyFill="1" applyBorder="1"/>
    <xf numFmtId="0" fontId="0" fillId="7" borderId="46" xfId="0" applyFill="1" applyBorder="1"/>
    <xf numFmtId="0" fontId="0" fillId="0" borderId="47" xfId="0" applyBorder="1"/>
    <xf numFmtId="0" fontId="0" fillId="0" borderId="48" xfId="0" applyBorder="1"/>
    <xf numFmtId="0" fontId="0" fillId="0" borderId="47" xfId="0" quotePrefix="1" applyBorder="1"/>
    <xf numFmtId="0" fontId="0" fillId="0" borderId="0" xfId="0" quotePrefix="1"/>
    <xf numFmtId="0" fontId="13" fillId="3" borderId="0" xfId="2"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horizontal="center" vertical="center" wrapText="1"/>
    </xf>
    <xf numFmtId="0" fontId="14" fillId="3" borderId="18" xfId="2" applyFont="1" applyFill="1" applyBorder="1" applyAlignment="1">
      <alignment horizontal="center" vertical="center" wrapText="1"/>
    </xf>
    <xf numFmtId="0" fontId="8" fillId="2" borderId="2" xfId="0" applyFont="1" applyFill="1" applyBorder="1" applyAlignment="1">
      <alignment horizontal="left" vertical="center" wrapText="1"/>
    </xf>
    <xf numFmtId="0" fontId="14" fillId="3" borderId="58" xfId="2" applyFont="1" applyFill="1" applyBorder="1" applyAlignment="1">
      <alignment horizontal="center" vertical="center" wrapText="1"/>
    </xf>
    <xf numFmtId="0" fontId="17" fillId="0" borderId="0" xfId="0" applyFont="1" applyAlignment="1">
      <alignment horizontal="left" vertical="top" wrapText="1"/>
    </xf>
    <xf numFmtId="0" fontId="18" fillId="0" borderId="0" xfId="0" applyFont="1" applyAlignment="1">
      <alignment horizontal="left" vertical="top"/>
    </xf>
    <xf numFmtId="0" fontId="35" fillId="0" borderId="0" xfId="0" applyFont="1" applyAlignment="1">
      <alignment vertical="top"/>
    </xf>
    <xf numFmtId="0" fontId="18" fillId="0" borderId="0" xfId="0" applyFont="1" applyAlignment="1">
      <alignment vertical="top"/>
    </xf>
    <xf numFmtId="0" fontId="18" fillId="0" borderId="0" xfId="0" applyFont="1" applyAlignment="1">
      <alignment vertical="center"/>
    </xf>
    <xf numFmtId="0" fontId="0" fillId="0" borderId="0" xfId="0" applyAlignment="1">
      <alignment horizontal="left" vertical="center" wrapText="1"/>
    </xf>
    <xf numFmtId="0" fontId="35" fillId="0" borderId="0" xfId="0" applyFont="1" applyAlignment="1">
      <alignment vertical="top" wrapText="1"/>
    </xf>
    <xf numFmtId="0" fontId="8" fillId="2" borderId="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21" fillId="4" borderId="35" xfId="0" applyFont="1" applyFill="1" applyBorder="1" applyAlignment="1">
      <alignment horizontal="center" vertical="center" wrapText="1"/>
    </xf>
    <xf numFmtId="0" fontId="21" fillId="2" borderId="35" xfId="0" applyFont="1" applyFill="1" applyBorder="1" applyAlignment="1">
      <alignment horizontal="left" vertical="center" wrapText="1"/>
    </xf>
    <xf numFmtId="0" fontId="21" fillId="2" borderId="35" xfId="0" applyFont="1" applyFill="1" applyBorder="1" applyAlignment="1">
      <alignment horizontal="center" vertical="center" wrapText="1"/>
    </xf>
    <xf numFmtId="0" fontId="6" fillId="0" borderId="0" xfId="0" applyFont="1" applyAlignment="1">
      <alignment vertical="center" wrapText="1"/>
    </xf>
    <xf numFmtId="0" fontId="4" fillId="7" borderId="61" xfId="0" applyFont="1" applyFill="1" applyBorder="1" applyAlignment="1">
      <alignment wrapText="1"/>
    </xf>
    <xf numFmtId="0" fontId="4" fillId="7" borderId="55" xfId="0" applyFont="1" applyFill="1" applyBorder="1"/>
    <xf numFmtId="0" fontId="0" fillId="0" borderId="0" xfId="0" applyAlignment="1">
      <alignment horizontal="left"/>
    </xf>
    <xf numFmtId="0" fontId="4" fillId="7" borderId="24" xfId="0" applyFont="1" applyFill="1" applyBorder="1" applyAlignment="1">
      <alignment horizontal="left"/>
    </xf>
    <xf numFmtId="0" fontId="0" fillId="0" borderId="5" xfId="0" applyBorder="1" applyAlignment="1">
      <alignment horizontal="left" vertical="center" wrapText="1"/>
    </xf>
    <xf numFmtId="0" fontId="38" fillId="7" borderId="44" xfId="0" applyFont="1" applyFill="1" applyBorder="1"/>
    <xf numFmtId="0" fontId="0" fillId="0" borderId="48" xfId="0" applyBorder="1" applyAlignment="1">
      <alignment wrapText="1"/>
    </xf>
    <xf numFmtId="0" fontId="17" fillId="0" borderId="0" xfId="0" applyFont="1" applyAlignment="1">
      <alignment horizontal="left" vertical="top"/>
    </xf>
    <xf numFmtId="0" fontId="39" fillId="0" borderId="0" xfId="0" applyFont="1" applyAlignment="1">
      <alignment horizontal="left" vertical="top" wrapText="1"/>
    </xf>
    <xf numFmtId="0" fontId="40" fillId="0" borderId="0" xfId="5" applyAlignment="1">
      <alignment horizontal="left" vertical="center" wrapText="1"/>
    </xf>
    <xf numFmtId="0" fontId="0" fillId="0" borderId="10" xfId="0" applyBorder="1" applyAlignment="1">
      <alignment horizontal="left" vertical="center" wrapText="1"/>
    </xf>
    <xf numFmtId="0" fontId="14" fillId="3" borderId="40"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14" fillId="3" borderId="40" xfId="2" applyFont="1" applyFill="1" applyBorder="1" applyAlignment="1">
      <alignment horizontal="left" vertical="center" wrapText="1"/>
    </xf>
    <xf numFmtId="0" fontId="34" fillId="3" borderId="32"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3" borderId="64" xfId="2" applyFont="1" applyFill="1" applyBorder="1" applyAlignment="1">
      <alignment horizontal="center" vertical="center" wrapText="1"/>
    </xf>
    <xf numFmtId="0" fontId="24" fillId="3" borderId="65" xfId="2" applyFont="1" applyFill="1" applyBorder="1" applyAlignment="1">
      <alignment horizontal="center" vertical="center" wrapText="1"/>
    </xf>
    <xf numFmtId="0" fontId="14" fillId="3" borderId="66" xfId="2" applyFont="1" applyFill="1" applyBorder="1" applyAlignment="1">
      <alignment horizontal="left" vertical="center" wrapText="1"/>
    </xf>
    <xf numFmtId="0" fontId="14" fillId="3" borderId="69" xfId="2" applyFont="1" applyFill="1" applyBorder="1" applyAlignment="1">
      <alignment horizontal="center" vertical="center" wrapText="1"/>
    </xf>
    <xf numFmtId="0" fontId="44" fillId="0" borderId="0" xfId="0" applyFont="1" applyAlignment="1">
      <alignment horizontal="left" vertical="center"/>
    </xf>
    <xf numFmtId="0" fontId="14" fillId="3" borderId="71" xfId="2"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4" fillId="3" borderId="73" xfId="2"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3" fillId="3" borderId="67" xfId="2" applyFont="1" applyFill="1" applyBorder="1" applyAlignment="1">
      <alignment horizontal="center" vertical="center" wrapText="1"/>
    </xf>
    <xf numFmtId="0" fontId="14" fillId="3" borderId="32" xfId="2" applyFont="1" applyFill="1" applyBorder="1" applyAlignment="1">
      <alignment horizontal="left" vertical="center" wrapText="1"/>
    </xf>
    <xf numFmtId="0" fontId="14" fillId="3" borderId="75" xfId="2" applyFont="1" applyFill="1" applyBorder="1" applyAlignment="1">
      <alignment horizontal="center" vertical="center" wrapText="1"/>
    </xf>
    <xf numFmtId="0" fontId="14" fillId="3" borderId="76" xfId="2" applyFont="1" applyFill="1" applyBorder="1" applyAlignment="1">
      <alignment horizontal="center" vertical="center" wrapText="1"/>
    </xf>
    <xf numFmtId="0" fontId="14" fillId="3" borderId="63" xfId="2" applyFont="1" applyFill="1" applyBorder="1" applyAlignment="1">
      <alignment horizontal="center" vertical="center" wrapText="1"/>
    </xf>
    <xf numFmtId="0" fontId="34" fillId="3" borderId="77"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14" fillId="3" borderId="38" xfId="2" applyFont="1" applyFill="1" applyBorder="1" applyAlignment="1">
      <alignment horizontal="center" vertical="center" wrapText="1"/>
    </xf>
    <xf numFmtId="0" fontId="34" fillId="3" borderId="38" xfId="2" applyFont="1" applyFill="1" applyBorder="1" applyAlignment="1">
      <alignment horizontal="center" vertical="center" wrapText="1"/>
    </xf>
    <xf numFmtId="0" fontId="14" fillId="3" borderId="39" xfId="2" applyFont="1" applyFill="1" applyBorder="1" applyAlignment="1">
      <alignment horizontal="center" vertical="center" wrapText="1"/>
    </xf>
    <xf numFmtId="0" fontId="6" fillId="9" borderId="70" xfId="0" applyFont="1" applyFill="1" applyBorder="1" applyAlignment="1">
      <alignment horizontal="center" vertical="center"/>
    </xf>
    <xf numFmtId="0" fontId="25" fillId="9" borderId="14" xfId="0" applyFont="1" applyFill="1" applyBorder="1" applyAlignment="1">
      <alignment vertical="top" wrapText="1"/>
    </xf>
    <xf numFmtId="0" fontId="25" fillId="9" borderId="14" xfId="0" applyFont="1" applyFill="1" applyBorder="1" applyAlignment="1">
      <alignment vertical="top"/>
    </xf>
    <xf numFmtId="0" fontId="6" fillId="9" borderId="14" xfId="0" applyFont="1" applyFill="1" applyBorder="1"/>
    <xf numFmtId="0" fontId="26" fillId="9" borderId="14" xfId="0" applyFont="1" applyFill="1" applyBorder="1" applyAlignment="1">
      <alignment horizontal="left" vertical="top" wrapText="1"/>
    </xf>
    <xf numFmtId="0" fontId="26" fillId="9" borderId="30" xfId="0" applyFont="1" applyFill="1" applyBorder="1" applyAlignment="1">
      <alignment horizontal="left" vertical="top" wrapText="1"/>
    </xf>
    <xf numFmtId="0" fontId="6" fillId="9" borderId="18" xfId="0" applyFont="1" applyFill="1" applyBorder="1" applyAlignment="1">
      <alignment horizontal="center" vertical="center"/>
    </xf>
    <xf numFmtId="0" fontId="36" fillId="9" borderId="21" xfId="0" applyFont="1" applyFill="1" applyBorder="1" applyAlignment="1">
      <alignment vertical="top"/>
    </xf>
    <xf numFmtId="0" fontId="6" fillId="9" borderId="21" xfId="0" applyFont="1" applyFill="1" applyBorder="1"/>
    <xf numFmtId="0" fontId="26" fillId="9" borderId="70"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7" fillId="9" borderId="14" xfId="0" applyFont="1" applyFill="1" applyBorder="1" applyAlignment="1">
      <alignment vertical="top"/>
    </xf>
    <xf numFmtId="0" fontId="28" fillId="9" borderId="14" xfId="0" applyFont="1" applyFill="1" applyBorder="1" applyAlignment="1">
      <alignment vertical="top"/>
    </xf>
    <xf numFmtId="0" fontId="45" fillId="0" borderId="0" xfId="0" applyFont="1" applyAlignment="1">
      <alignment vertical="center" wrapText="1"/>
    </xf>
    <xf numFmtId="0" fontId="33" fillId="9" borderId="70" xfId="0" applyFont="1" applyFill="1" applyBorder="1" applyAlignment="1">
      <alignment horizontal="center" vertical="center"/>
    </xf>
    <xf numFmtId="0" fontId="29" fillId="9" borderId="14" xfId="0" applyFont="1" applyFill="1" applyBorder="1" applyAlignment="1">
      <alignment horizontal="left" vertical="center"/>
    </xf>
    <xf numFmtId="0" fontId="44" fillId="0" borderId="0" xfId="0" applyFont="1" applyAlignment="1">
      <alignment vertical="center"/>
    </xf>
    <xf numFmtId="0" fontId="29" fillId="9" borderId="21" xfId="0" applyFont="1" applyFill="1" applyBorder="1" applyAlignment="1">
      <alignment horizontal="left" vertical="center"/>
    </xf>
    <xf numFmtId="0" fontId="46" fillId="0" borderId="0" xfId="0" applyFont="1" applyAlignment="1">
      <alignment vertical="top"/>
    </xf>
    <xf numFmtId="0" fontId="29" fillId="9" borderId="30" xfId="0" applyFont="1" applyFill="1" applyBorder="1"/>
    <xf numFmtId="0" fontId="47" fillId="10" borderId="35" xfId="0" applyFont="1" applyFill="1" applyBorder="1" applyAlignment="1">
      <alignment vertical="center" wrapText="1"/>
    </xf>
    <xf numFmtId="0" fontId="47" fillId="10" borderId="35" xfId="0" applyFont="1" applyFill="1" applyBorder="1" applyAlignment="1">
      <alignment vertical="center"/>
    </xf>
    <xf numFmtId="0" fontId="47" fillId="10" borderId="36" xfId="0" applyFont="1" applyFill="1" applyBorder="1" applyAlignment="1">
      <alignment vertical="center"/>
    </xf>
    <xf numFmtId="0" fontId="47" fillId="2" borderId="0" xfId="0" applyFont="1" applyFill="1" applyAlignment="1">
      <alignment horizontal="center" vertical="center"/>
    </xf>
    <xf numFmtId="0" fontId="47" fillId="2" borderId="0" xfId="0" applyFont="1" applyFill="1" applyAlignment="1">
      <alignment vertical="top"/>
    </xf>
    <xf numFmtId="0" fontId="29" fillId="9" borderId="25" xfId="0" applyFont="1" applyFill="1" applyBorder="1"/>
    <xf numFmtId="0" fontId="43" fillId="0" borderId="0" xfId="0" applyFont="1" applyAlignment="1">
      <alignment vertical="center"/>
    </xf>
    <xf numFmtId="0" fontId="47" fillId="0" borderId="0" xfId="0" applyFont="1"/>
    <xf numFmtId="0" fontId="47" fillId="2" borderId="0" xfId="0" applyFont="1" applyFill="1"/>
    <xf numFmtId="0" fontId="47" fillId="0" borderId="0" xfId="0" applyFont="1" applyAlignment="1">
      <alignment vertical="top"/>
    </xf>
    <xf numFmtId="0" fontId="48" fillId="2" borderId="0" xfId="0" applyFont="1" applyFill="1" applyAlignment="1">
      <alignment horizontal="left" vertical="top" wrapText="1"/>
    </xf>
    <xf numFmtId="0" fontId="49" fillId="2" borderId="0" xfId="0" applyFont="1" applyFill="1"/>
    <xf numFmtId="0" fontId="47" fillId="0" borderId="0" xfId="0" applyFont="1" applyAlignment="1">
      <alignment horizontal="center" vertical="top"/>
    </xf>
    <xf numFmtId="0" fontId="8" fillId="2" borderId="18" xfId="0" applyFont="1" applyFill="1" applyBorder="1" applyAlignment="1">
      <alignment horizontal="center" vertical="center" wrapText="1"/>
    </xf>
    <xf numFmtId="0" fontId="56" fillId="13" borderId="28" xfId="9" applyFont="1" applyFill="1" applyBorder="1" applyAlignment="1">
      <alignment horizontal="center" vertical="center" wrapText="1"/>
    </xf>
    <xf numFmtId="0" fontId="56" fillId="13" borderId="11" xfId="9" applyFont="1" applyFill="1" applyBorder="1" applyAlignment="1">
      <alignment vertical="center" wrapText="1"/>
    </xf>
    <xf numFmtId="0" fontId="56" fillId="13" borderId="11" xfId="9" applyFont="1" applyFill="1" applyBorder="1" applyAlignment="1">
      <alignment horizontal="center" vertical="center" wrapText="1"/>
    </xf>
    <xf numFmtId="0" fontId="56" fillId="13" borderId="26" xfId="9" applyFont="1" applyFill="1" applyBorder="1" applyAlignment="1">
      <alignment horizontal="center" vertical="center" wrapText="1"/>
    </xf>
    <xf numFmtId="0" fontId="56" fillId="13" borderId="5" xfId="9" applyFont="1" applyFill="1" applyBorder="1" applyAlignment="1">
      <alignment horizontal="center" vertical="center" wrapText="1"/>
    </xf>
    <xf numFmtId="0" fontId="56" fillId="13" borderId="78" xfId="9" applyFont="1" applyFill="1" applyBorder="1" applyAlignment="1">
      <alignment horizontal="center" vertical="center" wrapText="1"/>
    </xf>
    <xf numFmtId="0" fontId="56" fillId="13" borderId="27" xfId="9" applyFont="1" applyFill="1" applyBorder="1" applyAlignment="1">
      <alignment horizontal="center" vertical="center" wrapText="1"/>
    </xf>
    <xf numFmtId="0" fontId="53" fillId="0" borderId="0" xfId="0" applyFont="1" applyAlignment="1">
      <alignment horizontal="center" vertical="center"/>
    </xf>
    <xf numFmtId="0" fontId="2" fillId="0" borderId="0" xfId="0" applyFont="1" applyAlignment="1">
      <alignment vertical="top"/>
    </xf>
    <xf numFmtId="0" fontId="54" fillId="0" borderId="0" xfId="0" applyFont="1" applyAlignment="1">
      <alignment vertical="top"/>
    </xf>
    <xf numFmtId="0" fontId="20" fillId="0" borderId="0" xfId="0" applyFont="1" applyAlignment="1">
      <alignment horizontal="left" vertical="top"/>
    </xf>
    <xf numFmtId="0" fontId="55" fillId="0" borderId="0" xfId="0" applyFont="1" applyAlignment="1">
      <alignment horizontal="center" vertical="center"/>
    </xf>
    <xf numFmtId="0" fontId="55" fillId="0" borderId="0" xfId="0" applyFont="1" applyAlignment="1">
      <alignment vertical="top"/>
    </xf>
    <xf numFmtId="0" fontId="2" fillId="0" borderId="0" xfId="0" applyFont="1"/>
    <xf numFmtId="0" fontId="2" fillId="0" borderId="0" xfId="0" applyFont="1" applyAlignment="1">
      <alignment horizontal="center" vertical="center"/>
    </xf>
    <xf numFmtId="0" fontId="20" fillId="11" borderId="5" xfId="0" applyFont="1" applyFill="1" applyBorder="1" applyAlignment="1">
      <alignment horizontal="left" vertical="center" wrapText="1"/>
    </xf>
    <xf numFmtId="0" fontId="20" fillId="12" borderId="5" xfId="0" applyFont="1" applyFill="1" applyBorder="1" applyAlignment="1">
      <alignment horizontal="center" vertical="center" wrapText="1"/>
    </xf>
    <xf numFmtId="0" fontId="2" fillId="0" borderId="0" xfId="0" applyFont="1" applyAlignment="1">
      <alignment horizontal="center"/>
    </xf>
    <xf numFmtId="0" fontId="45" fillId="0" borderId="0" xfId="0" applyFont="1" applyAlignment="1">
      <alignment horizontal="left" vertical="center" wrapText="1"/>
    </xf>
    <xf numFmtId="0" fontId="26" fillId="9" borderId="21" xfId="0" applyFont="1" applyFill="1" applyBorder="1" applyAlignment="1">
      <alignment horizontal="left" vertical="top" wrapText="1"/>
    </xf>
    <xf numFmtId="0" fontId="26" fillId="9" borderId="25" xfId="0" applyFont="1" applyFill="1" applyBorder="1" applyAlignment="1">
      <alignment horizontal="left" vertical="top" wrapText="1"/>
    </xf>
    <xf numFmtId="0" fontId="8" fillId="2" borderId="68" xfId="0" applyFont="1" applyFill="1" applyBorder="1" applyAlignment="1">
      <alignment horizontal="center" vertical="center" wrapText="1"/>
    </xf>
    <xf numFmtId="0" fontId="14" fillId="3" borderId="72" xfId="2" applyFont="1" applyFill="1" applyBorder="1" applyAlignment="1">
      <alignment horizontal="center" vertical="center" wrapText="1"/>
    </xf>
    <xf numFmtId="0" fontId="18" fillId="4" borderId="0" xfId="0" applyFont="1" applyFill="1" applyAlignment="1">
      <alignment horizontal="center" vertical="center" wrapText="1"/>
    </xf>
    <xf numFmtId="0" fontId="26" fillId="9" borderId="21" xfId="0" applyFont="1" applyFill="1" applyBorder="1" applyAlignment="1">
      <alignment vertical="top" wrapText="1"/>
    </xf>
    <xf numFmtId="0" fontId="26" fillId="9" borderId="25" xfId="0" applyFont="1" applyFill="1" applyBorder="1" applyAlignment="1">
      <alignment vertical="top" wrapText="1"/>
    </xf>
    <xf numFmtId="0" fontId="8" fillId="2" borderId="0" xfId="0" applyFont="1" applyFill="1" applyAlignment="1">
      <alignment horizontal="center" vertical="center" wrapText="1"/>
    </xf>
    <xf numFmtId="0" fontId="47" fillId="10" borderId="0" xfId="0" applyFont="1" applyFill="1" applyAlignment="1">
      <alignment vertical="center"/>
    </xf>
    <xf numFmtId="0" fontId="18" fillId="4" borderId="5" xfId="0" applyFont="1" applyFill="1" applyBorder="1" applyAlignment="1">
      <alignment horizontal="center" vertical="center" wrapText="1"/>
    </xf>
    <xf numFmtId="0" fontId="1" fillId="0" borderId="0" xfId="0" applyFont="1" applyAlignment="1">
      <alignment horizontal="center" vertical="center"/>
    </xf>
    <xf numFmtId="0" fontId="30" fillId="9" borderId="21" xfId="0" applyFont="1" applyFill="1" applyBorder="1" applyAlignment="1">
      <alignment vertical="top" wrapText="1"/>
    </xf>
    <xf numFmtId="0" fontId="8" fillId="2" borderId="79" xfId="0" applyFont="1" applyFill="1" applyBorder="1" applyAlignment="1">
      <alignment horizontal="left"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0" xfId="0" applyFont="1" applyFill="1" applyAlignment="1">
      <alignment vertical="top"/>
    </xf>
    <xf numFmtId="0" fontId="2" fillId="0" borderId="0" xfId="0" applyFont="1" applyFill="1" applyAlignment="1">
      <alignment horizontal="center" vertical="top"/>
    </xf>
    <xf numFmtId="0" fontId="54" fillId="0" borderId="0" xfId="0" applyFont="1" applyFill="1" applyAlignment="1">
      <alignment vertical="top"/>
    </xf>
    <xf numFmtId="0" fontId="55" fillId="0" borderId="0" xfId="0" applyFont="1" applyFill="1" applyAlignment="1">
      <alignment vertical="top"/>
    </xf>
    <xf numFmtId="0" fontId="13" fillId="3" borderId="81" xfId="2" applyFont="1" applyFill="1" applyBorder="1" applyAlignment="1">
      <alignment horizontal="center" vertical="center" wrapText="1"/>
    </xf>
    <xf numFmtId="0" fontId="13" fillId="3" borderId="82" xfId="2" applyFont="1" applyFill="1" applyBorder="1" applyAlignment="1">
      <alignment horizontal="center" vertical="center" wrapText="1"/>
    </xf>
    <xf numFmtId="0" fontId="45" fillId="0" borderId="0" xfId="0" applyFont="1" applyAlignment="1">
      <alignment horizontal="left"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Alignment="1">
      <alignment vertical="top"/>
    </xf>
    <xf numFmtId="0" fontId="8" fillId="0" borderId="0" xfId="0" applyFont="1" applyFill="1" applyAlignment="1">
      <alignment horizontal="left" vertical="center" wrapText="1"/>
    </xf>
    <xf numFmtId="0" fontId="20" fillId="0" borderId="0" xfId="0" applyFont="1" applyFill="1" applyAlignment="1">
      <alignment horizontal="left" vertical="center" wrapText="1"/>
    </xf>
    <xf numFmtId="0" fontId="1" fillId="0" borderId="0" xfId="0" applyFont="1" applyFill="1" applyAlignment="1">
      <alignment horizontal="center" vertical="center"/>
    </xf>
    <xf numFmtId="0" fontId="47" fillId="0" borderId="0" xfId="0" applyFont="1" applyFill="1" applyAlignment="1">
      <alignment horizontal="center" vertical="center"/>
    </xf>
    <xf numFmtId="0" fontId="0" fillId="0" borderId="0" xfId="0" applyFill="1" applyAlignment="1">
      <alignment vertical="center"/>
    </xf>
    <xf numFmtId="0" fontId="51" fillId="3" borderId="70" xfId="2" applyFont="1" applyFill="1" applyBorder="1" applyAlignment="1">
      <alignment horizontal="center" vertical="center" wrapText="1"/>
    </xf>
    <xf numFmtId="0" fontId="51" fillId="3" borderId="80" xfId="2" applyFont="1" applyFill="1" applyBorder="1" applyAlignment="1">
      <alignment horizontal="center" vertical="center" wrapText="1"/>
    </xf>
    <xf numFmtId="0" fontId="51" fillId="3" borderId="83" xfId="2" applyFont="1" applyFill="1" applyBorder="1" applyAlignment="1">
      <alignment horizontal="center" vertical="center" wrapText="1"/>
    </xf>
    <xf numFmtId="0" fontId="51" fillId="3" borderId="67"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85" xfId="2" applyFont="1" applyFill="1" applyBorder="1" applyAlignment="1">
      <alignment horizontal="center" vertical="center" wrapText="1"/>
    </xf>
    <xf numFmtId="0" fontId="14" fillId="3" borderId="86" xfId="2" applyFont="1" applyFill="1" applyBorder="1" applyAlignment="1">
      <alignment horizontal="center" vertical="center" wrapText="1"/>
    </xf>
    <xf numFmtId="0" fontId="14" fillId="3" borderId="47" xfId="2" applyFont="1" applyFill="1" applyBorder="1" applyAlignment="1">
      <alignment horizontal="center" vertical="center" wrapText="1"/>
    </xf>
    <xf numFmtId="0" fontId="37" fillId="3" borderId="38" xfId="2" applyFont="1" applyFill="1" applyBorder="1" applyAlignment="1">
      <alignment horizontal="center" vertical="center" wrapText="1"/>
    </xf>
    <xf numFmtId="0" fontId="14" fillId="3" borderId="43" xfId="2"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74" xfId="0" applyFont="1" applyFill="1" applyBorder="1" applyAlignment="1">
      <alignment horizontal="left" vertical="center" wrapText="1"/>
    </xf>
    <xf numFmtId="0" fontId="21" fillId="4" borderId="35" xfId="0" applyFont="1" applyFill="1" applyBorder="1" applyAlignment="1">
      <alignment horizontal="left" vertical="center" wrapText="1"/>
    </xf>
    <xf numFmtId="0" fontId="10" fillId="5" borderId="35" xfId="0" applyFont="1" applyFill="1" applyBorder="1" applyAlignment="1">
      <alignment horizontal="center" vertical="center"/>
    </xf>
    <xf numFmtId="0" fontId="10" fillId="6" borderId="35" xfId="0" applyFont="1" applyFill="1" applyBorder="1" applyAlignment="1">
      <alignment horizontal="center" vertical="center"/>
    </xf>
    <xf numFmtId="0" fontId="8" fillId="0" borderId="1" xfId="0" applyFont="1" applyBorder="1" applyAlignment="1">
      <alignment horizontal="left" vertical="center" wrapTex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8" fillId="4" borderId="74" xfId="0" applyFont="1" applyFill="1" applyBorder="1" applyAlignment="1">
      <alignment horizontal="center" vertical="center" wrapText="1"/>
    </xf>
    <xf numFmtId="0" fontId="10" fillId="5" borderId="88" xfId="0" applyFont="1" applyFill="1" applyBorder="1" applyAlignment="1">
      <alignment horizontal="center" vertical="center"/>
    </xf>
    <xf numFmtId="0" fontId="10" fillId="6" borderId="88"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0" fillId="0" borderId="0" xfId="0" applyBorder="1" applyAlignment="1">
      <alignment vertical="top"/>
    </xf>
    <xf numFmtId="0" fontId="8" fillId="2" borderId="28" xfId="0" applyFont="1" applyFill="1" applyBorder="1" applyAlignment="1">
      <alignment horizontal="left" vertical="center" wrapText="1"/>
    </xf>
    <xf numFmtId="0" fontId="14" fillId="3" borderId="19" xfId="2" applyFont="1" applyFill="1" applyBorder="1" applyAlignment="1">
      <alignment horizontal="center" vertical="center" wrapText="1"/>
    </xf>
    <xf numFmtId="0" fontId="14" fillId="3" borderId="82" xfId="2" applyFont="1" applyFill="1" applyBorder="1" applyAlignment="1">
      <alignment horizontal="center" vertical="center" wrapText="1"/>
    </xf>
    <xf numFmtId="0" fontId="16" fillId="0" borderId="0" xfId="0" applyFont="1" applyFill="1" applyAlignment="1">
      <alignment horizontal="left" vertical="top" wrapText="1"/>
    </xf>
    <xf numFmtId="0" fontId="5" fillId="0" borderId="0" xfId="0" applyFont="1" applyFill="1" applyAlignment="1">
      <alignment vertical="top"/>
    </xf>
    <xf numFmtId="0" fontId="8" fillId="0" borderId="0" xfId="0" applyFont="1" applyFill="1" applyAlignment="1">
      <alignment horizontal="left" vertical="center"/>
    </xf>
    <xf numFmtId="0" fontId="0" fillId="0" borderId="0" xfId="0" applyFill="1" applyAlignment="1">
      <alignment horizontal="center" vertical="top"/>
    </xf>
    <xf numFmtId="0" fontId="47" fillId="0" borderId="0" xfId="0" applyFont="1" applyFill="1" applyAlignment="1">
      <alignment horizontal="center" vertical="top"/>
    </xf>
    <xf numFmtId="0" fontId="18" fillId="14"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8" fillId="8" borderId="81"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5" fillId="0" borderId="0" xfId="0" applyFont="1" applyAlignment="1">
      <alignment horizontal="center" vertical="top"/>
    </xf>
    <xf numFmtId="0" fontId="8" fillId="8" borderId="74" xfId="0" applyFont="1" applyFill="1" applyBorder="1" applyAlignment="1">
      <alignment horizontal="left" vertical="center" wrapText="1"/>
    </xf>
    <xf numFmtId="0" fontId="14" fillId="3" borderId="67" xfId="2" applyFont="1" applyFill="1" applyBorder="1" applyAlignment="1">
      <alignment horizontal="center" vertical="center" wrapText="1"/>
    </xf>
    <xf numFmtId="0" fontId="0" fillId="10" borderId="52" xfId="0" applyFill="1" applyBorder="1" applyAlignment="1">
      <alignment vertical="center"/>
    </xf>
    <xf numFmtId="0" fontId="18" fillId="8" borderId="3"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0" fillId="10" borderId="87" xfId="0" applyFill="1" applyBorder="1" applyAlignment="1">
      <alignment vertical="center"/>
    </xf>
    <xf numFmtId="0" fontId="8" fillId="0" borderId="74" xfId="0" applyFont="1" applyBorder="1" applyAlignment="1">
      <alignment horizontal="left" vertical="center" wrapText="1"/>
    </xf>
    <xf numFmtId="0" fontId="8" fillId="2" borderId="74" xfId="0" applyFont="1" applyFill="1" applyBorder="1" applyAlignment="1">
      <alignment horizontal="center" vertical="center" wrapText="1"/>
    </xf>
    <xf numFmtId="0" fontId="47" fillId="10" borderId="52" xfId="0" applyFont="1" applyFill="1" applyBorder="1" applyAlignment="1">
      <alignment vertical="center" wrapText="1"/>
    </xf>
    <xf numFmtId="0" fontId="14" fillId="3" borderId="91" xfId="2" applyFont="1" applyFill="1" applyBorder="1" applyAlignment="1">
      <alignment horizontal="center" vertical="center" wrapText="1"/>
    </xf>
    <xf numFmtId="0" fontId="14" fillId="3" borderId="92" xfId="2" applyFont="1" applyFill="1" applyBorder="1" applyAlignment="1">
      <alignment horizontal="center" vertical="center" wrapText="1"/>
    </xf>
    <xf numFmtId="0" fontId="14" fillId="3" borderId="93" xfId="2" applyFont="1" applyFill="1" applyBorder="1" applyAlignment="1">
      <alignment horizontal="center" vertical="center" wrapText="1"/>
    </xf>
    <xf numFmtId="0" fontId="6" fillId="5" borderId="14" xfId="0" applyFont="1" applyFill="1" applyBorder="1"/>
    <xf numFmtId="0" fontId="29" fillId="5" borderId="30" xfId="0" applyFont="1" applyFill="1" applyBorder="1"/>
    <xf numFmtId="0" fontId="26" fillId="5" borderId="21" xfId="0" applyFont="1" applyFill="1" applyBorder="1" applyAlignment="1">
      <alignment vertical="top" wrapText="1"/>
    </xf>
    <xf numFmtId="0" fontId="26" fillId="5" borderId="25" xfId="0" applyFont="1" applyFill="1" applyBorder="1" applyAlignment="1">
      <alignment vertical="top" wrapText="1"/>
    </xf>
    <xf numFmtId="0" fontId="27" fillId="5" borderId="70" xfId="0" applyFont="1" applyFill="1" applyBorder="1" applyAlignment="1">
      <alignment vertical="top"/>
    </xf>
    <xf numFmtId="0" fontId="2" fillId="5" borderId="14" xfId="0" applyFont="1" applyFill="1" applyBorder="1"/>
    <xf numFmtId="0" fontId="30" fillId="5" borderId="18" xfId="0" applyFont="1" applyFill="1" applyBorder="1" applyAlignment="1">
      <alignment vertical="top"/>
    </xf>
    <xf numFmtId="0" fontId="2" fillId="5" borderId="21" xfId="0" applyFont="1" applyFill="1" applyBorder="1"/>
    <xf numFmtId="0" fontId="0" fillId="0" borderId="0" xfId="0" applyBorder="1" applyAlignment="1"/>
    <xf numFmtId="0" fontId="4" fillId="7" borderId="94" xfId="0" applyFont="1" applyFill="1" applyBorder="1" applyAlignment="1">
      <alignment horizontal="left" vertical="top" wrapText="1"/>
    </xf>
    <xf numFmtId="0" fontId="4" fillId="7" borderId="83" xfId="0" applyFont="1" applyFill="1" applyBorder="1"/>
    <xf numFmtId="0" fontId="0" fillId="0" borderId="94" xfId="0" applyBorder="1" applyAlignment="1">
      <alignment horizontal="left" vertical="center" wrapText="1"/>
    </xf>
    <xf numFmtId="0" fontId="58" fillId="5" borderId="88" xfId="0" applyFont="1" applyFill="1" applyBorder="1" applyAlignment="1">
      <alignment horizontal="center" vertical="center"/>
    </xf>
    <xf numFmtId="0" fontId="0" fillId="5" borderId="34" xfId="0" applyFill="1" applyBorder="1" applyAlignment="1">
      <alignment vertical="center" textRotation="90" wrapText="1"/>
    </xf>
    <xf numFmtId="0" fontId="37" fillId="3" borderId="84" xfId="2" applyFont="1" applyFill="1" applyBorder="1" applyAlignment="1">
      <alignment horizontal="center" vertical="center" wrapText="1"/>
    </xf>
    <xf numFmtId="0" fontId="37" fillId="3" borderId="85" xfId="2" applyFont="1" applyFill="1" applyBorder="1" applyAlignment="1">
      <alignment horizontal="center" vertical="center" wrapText="1"/>
    </xf>
    <xf numFmtId="0" fontId="24" fillId="3" borderId="64" xfId="2" applyFont="1" applyFill="1" applyBorder="1" applyAlignment="1">
      <alignment horizontal="center" vertical="center" wrapText="1"/>
    </xf>
    <xf numFmtId="0" fontId="59" fillId="10" borderId="35" xfId="0" applyFont="1" applyFill="1" applyBorder="1" applyAlignment="1">
      <alignment vertical="center" wrapText="1"/>
    </xf>
    <xf numFmtId="0" fontId="31" fillId="8" borderId="81" xfId="0" applyFont="1" applyFill="1" applyBorder="1" applyAlignment="1">
      <alignment horizontal="center" vertical="center" wrapText="1"/>
    </xf>
    <xf numFmtId="0" fontId="31" fillId="14" borderId="5"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56" fillId="13" borderId="12" xfId="9" applyFont="1" applyFill="1" applyBorder="1" applyAlignment="1">
      <alignment horizontal="center" vertical="center" wrapText="1"/>
    </xf>
    <xf numFmtId="0" fontId="56" fillId="13" borderId="53" xfId="9" applyFont="1" applyFill="1" applyBorder="1" applyAlignment="1">
      <alignment horizontal="center" vertical="center" wrapText="1"/>
    </xf>
    <xf numFmtId="0" fontId="31" fillId="8" borderId="5" xfId="0" applyFont="1" applyFill="1" applyBorder="1" applyAlignment="1">
      <alignment horizontal="center" vertical="center" wrapText="1"/>
    </xf>
    <xf numFmtId="0" fontId="0" fillId="0" borderId="18" xfId="0" applyFill="1" applyBorder="1"/>
    <xf numFmtId="0" fontId="0" fillId="0" borderId="16" xfId="0" applyFill="1" applyBorder="1" applyAlignment="1">
      <alignment horizontal="left" vertical="center" wrapText="1"/>
    </xf>
    <xf numFmtId="0" fontId="0" fillId="0" borderId="9" xfId="0" applyFill="1" applyBorder="1" applyAlignment="1">
      <alignment horizontal="left" vertical="center" wrapText="1"/>
    </xf>
    <xf numFmtId="0" fontId="18" fillId="8" borderId="2" xfId="0" applyFont="1" applyFill="1" applyBorder="1" applyAlignment="1">
      <alignment horizontal="center" vertical="center"/>
    </xf>
    <xf numFmtId="0" fontId="18" fillId="8" borderId="5" xfId="0" applyFont="1" applyFill="1" applyBorder="1" applyAlignment="1">
      <alignment horizontal="center" vertical="center"/>
    </xf>
    <xf numFmtId="0" fontId="18" fillId="4" borderId="11" xfId="0" applyFont="1" applyFill="1" applyBorder="1" applyAlignment="1">
      <alignment horizontal="center" vertical="center"/>
    </xf>
    <xf numFmtId="0" fontId="18" fillId="8" borderId="52" xfId="0" applyFont="1" applyFill="1" applyBorder="1" applyAlignment="1">
      <alignment horizontal="center" vertical="center"/>
    </xf>
    <xf numFmtId="0" fontId="18" fillId="4" borderId="5" xfId="0" applyFont="1" applyFill="1" applyBorder="1" applyAlignment="1">
      <alignment horizontal="center" vertical="center"/>
    </xf>
    <xf numFmtId="0" fontId="17" fillId="8" borderId="5" xfId="0" applyFont="1" applyFill="1" applyBorder="1" applyAlignment="1">
      <alignment horizontal="center" vertical="center"/>
    </xf>
    <xf numFmtId="0" fontId="18" fillId="8" borderId="87" xfId="0" applyFont="1" applyFill="1" applyBorder="1" applyAlignment="1">
      <alignment horizontal="center" vertical="center"/>
    </xf>
    <xf numFmtId="0" fontId="14" fillId="3" borderId="96" xfId="2" applyFont="1" applyFill="1" applyBorder="1" applyAlignment="1">
      <alignment horizontal="center" vertical="center" wrapText="1"/>
    </xf>
    <xf numFmtId="0" fontId="58" fillId="5" borderId="97" xfId="0" applyFont="1" applyFill="1" applyBorder="1" applyAlignment="1">
      <alignment horizontal="center" vertical="center"/>
    </xf>
    <xf numFmtId="0" fontId="37" fillId="3" borderId="99" xfId="2" applyFont="1" applyFill="1" applyBorder="1" applyAlignment="1">
      <alignment horizontal="center" vertical="center" wrapText="1"/>
    </xf>
    <xf numFmtId="0" fontId="10" fillId="6" borderId="36"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100" xfId="0" applyFont="1" applyFill="1" applyBorder="1" applyAlignment="1">
      <alignment horizontal="center" vertical="center"/>
    </xf>
    <xf numFmtId="0" fontId="18" fillId="8" borderId="56" xfId="0" applyFont="1" applyFill="1" applyBorder="1" applyAlignment="1">
      <alignment horizontal="center" vertical="center"/>
    </xf>
    <xf numFmtId="0" fontId="18" fillId="8" borderId="8" xfId="0" applyFont="1" applyFill="1" applyBorder="1" applyAlignment="1">
      <alignment horizontal="center" vertical="center"/>
    </xf>
    <xf numFmtId="0" fontId="17" fillId="8" borderId="8"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62" xfId="0" applyFont="1" applyFill="1" applyBorder="1" applyAlignment="1">
      <alignment horizontal="center" vertical="center"/>
    </xf>
    <xf numFmtId="0" fontId="13" fillId="3" borderId="70"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8" fillId="4" borderId="33" xfId="0" applyFont="1" applyFill="1" applyBorder="1" applyAlignment="1">
      <alignment horizontal="left" vertical="center" wrapText="1"/>
    </xf>
    <xf numFmtId="0" fontId="0" fillId="5" borderId="68" xfId="0" applyFill="1" applyBorder="1" applyAlignment="1">
      <alignment vertical="center" textRotation="90" wrapText="1"/>
    </xf>
    <xf numFmtId="0" fontId="14" fillId="3" borderId="101" xfId="2" applyFont="1" applyFill="1" applyBorder="1" applyAlignment="1">
      <alignment horizontal="center" vertical="center" wrapText="1"/>
    </xf>
    <xf numFmtId="0" fontId="38" fillId="7" borderId="70" xfId="0" applyFont="1" applyFill="1" applyBorder="1"/>
    <xf numFmtId="0" fontId="0" fillId="0" borderId="0" xfId="0" applyBorder="1"/>
    <xf numFmtId="0" fontId="6" fillId="0" borderId="0" xfId="0" quotePrefix="1" applyFont="1" applyBorder="1"/>
    <xf numFmtId="0" fontId="0" fillId="0" borderId="25" xfId="0" applyBorder="1" applyAlignment="1">
      <alignment wrapText="1"/>
    </xf>
    <xf numFmtId="0" fontId="2" fillId="0" borderId="0" xfId="0" applyFont="1" applyBorder="1" applyAlignment="1">
      <alignment vertical="top"/>
    </xf>
    <xf numFmtId="0" fontId="54" fillId="0" borderId="0" xfId="0" applyFont="1" applyBorder="1" applyAlignment="1">
      <alignment vertical="top"/>
    </xf>
    <xf numFmtId="0" fontId="60" fillId="11" borderId="5" xfId="0" applyFont="1" applyFill="1" applyBorder="1" applyAlignment="1">
      <alignment horizontal="left" vertical="center" wrapText="1"/>
    </xf>
    <xf numFmtId="0" fontId="55" fillId="11" borderId="0" xfId="0" applyFont="1" applyFill="1" applyBorder="1" applyAlignment="1">
      <alignment horizontal="left" vertical="center"/>
    </xf>
    <xf numFmtId="0" fontId="61" fillId="11" borderId="5" xfId="0" applyFont="1" applyFill="1" applyBorder="1" applyAlignment="1">
      <alignment horizontal="left" vertical="center" wrapText="1"/>
    </xf>
    <xf numFmtId="0" fontId="62" fillId="0" borderId="0" xfId="0" applyFont="1" applyAlignment="1">
      <alignment vertical="top"/>
    </xf>
    <xf numFmtId="0" fontId="0" fillId="0" borderId="5" xfId="0" applyBorder="1" applyAlignment="1">
      <alignment horizontal="center" vertical="center"/>
    </xf>
    <xf numFmtId="0" fontId="0" fillId="0" borderId="5" xfId="0" applyBorder="1" applyAlignment="1">
      <alignment vertical="center" wrapText="1"/>
    </xf>
    <xf numFmtId="0" fontId="6" fillId="0" borderId="5" xfId="0" applyFont="1" applyBorder="1" applyAlignment="1">
      <alignment vertical="center" wrapText="1"/>
    </xf>
    <xf numFmtId="17" fontId="0" fillId="0" borderId="5" xfId="0" quotePrefix="1" applyNumberFormat="1" applyBorder="1" applyAlignment="1">
      <alignment horizontal="center" vertical="center"/>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0" fillId="0" borderId="35" xfId="0"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21" fillId="0" borderId="3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35" xfId="0" applyFont="1" applyFill="1" applyBorder="1" applyAlignment="1">
      <alignment horizontal="center" vertical="center" wrapText="1"/>
    </xf>
    <xf numFmtId="0" fontId="0" fillId="0" borderId="74" xfId="0" applyFill="1" applyBorder="1" applyAlignment="1">
      <alignment horizontal="left" vertical="center" wrapText="1"/>
    </xf>
    <xf numFmtId="0" fontId="6" fillId="0" borderId="35" xfId="0" applyFont="1" applyFill="1" applyBorder="1" applyAlignment="1">
      <alignment horizontal="left" vertical="center" wrapText="1"/>
    </xf>
    <xf numFmtId="0" fontId="0" fillId="0" borderId="36" xfId="0" applyFill="1" applyBorder="1" applyAlignment="1">
      <alignment horizontal="left" vertical="center" wrapText="1"/>
    </xf>
    <xf numFmtId="0" fontId="0" fillId="0" borderId="59" xfId="0" applyFill="1" applyBorder="1" applyAlignment="1">
      <alignment horizontal="left" vertical="center" wrapText="1"/>
    </xf>
    <xf numFmtId="0" fontId="63" fillId="0" borderId="5" xfId="0" applyFont="1" applyBorder="1" applyAlignment="1"/>
    <xf numFmtId="0" fontId="63" fillId="0" borderId="5" xfId="0" applyFont="1" applyBorder="1" applyAlignment="1">
      <alignment vertical="top"/>
    </xf>
    <xf numFmtId="0" fontId="8" fillId="0" borderId="90"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5" xfId="0" applyFill="1" applyBorder="1" applyAlignment="1">
      <alignment vertical="center" wrapText="1"/>
    </xf>
    <xf numFmtId="0" fontId="15" fillId="0" borderId="0" xfId="0" applyFont="1" applyAlignment="1">
      <alignment horizontal="center" vertical="top"/>
    </xf>
    <xf numFmtId="0" fontId="0" fillId="0" borderId="0" xfId="0" applyFill="1"/>
    <xf numFmtId="0" fontId="47" fillId="0" borderId="0" xfId="0" applyFont="1" applyFill="1"/>
    <xf numFmtId="0" fontId="0" fillId="0" borderId="0" xfId="0" applyFill="1" applyAlignment="1">
      <alignment wrapText="1"/>
    </xf>
    <xf numFmtId="0" fontId="47" fillId="0" borderId="0" xfId="0" applyFont="1" applyFill="1" applyAlignment="1">
      <alignment wrapText="1"/>
    </xf>
    <xf numFmtId="0" fontId="48" fillId="0" borderId="0" xfId="0" applyFont="1" applyFill="1" applyAlignment="1">
      <alignment horizontal="left" vertical="top" wrapText="1"/>
    </xf>
    <xf numFmtId="0" fontId="6" fillId="9" borderId="31" xfId="0" applyFont="1" applyFill="1" applyBorder="1" applyAlignment="1">
      <alignment horizontal="center" vertical="center"/>
    </xf>
    <xf numFmtId="0" fontId="25" fillId="9" borderId="0" xfId="0" applyFont="1" applyFill="1" applyBorder="1" applyAlignment="1">
      <alignment vertical="top"/>
    </xf>
    <xf numFmtId="0" fontId="6" fillId="9" borderId="0" xfId="0" applyFont="1" applyFill="1" applyBorder="1"/>
    <xf numFmtId="0" fontId="26" fillId="9" borderId="0" xfId="0" applyFont="1" applyFill="1" applyBorder="1" applyAlignment="1">
      <alignment horizontal="left" vertical="top" wrapText="1"/>
    </xf>
    <xf numFmtId="0" fontId="26" fillId="9" borderId="29" xfId="0" applyFont="1" applyFill="1" applyBorder="1" applyAlignment="1">
      <alignment horizontal="left" vertical="top" wrapText="1"/>
    </xf>
    <xf numFmtId="0" fontId="36" fillId="9" borderId="0" xfId="0" applyFont="1" applyFill="1" applyBorder="1" applyAlignment="1">
      <alignment vertical="top"/>
    </xf>
    <xf numFmtId="0" fontId="64" fillId="7" borderId="44" xfId="0" applyFont="1" applyFill="1" applyBorder="1"/>
    <xf numFmtId="0" fontId="65" fillId="0" borderId="0" xfId="0" applyFont="1"/>
    <xf numFmtId="0" fontId="0" fillId="16" borderId="5" xfId="0" applyFill="1" applyBorder="1"/>
    <xf numFmtId="0" fontId="0" fillId="16" borderId="5" xfId="0" applyFill="1" applyBorder="1" applyAlignment="1">
      <alignment wrapText="1"/>
    </xf>
    <xf numFmtId="0" fontId="47" fillId="10" borderId="74" xfId="0" applyFont="1" applyFill="1" applyBorder="1" applyAlignment="1">
      <alignment vertical="center"/>
    </xf>
    <xf numFmtId="0" fontId="38" fillId="7" borderId="47" xfId="0" applyFont="1" applyFill="1" applyBorder="1"/>
    <xf numFmtId="0" fontId="0" fillId="7" borderId="0" xfId="0" applyFill="1" applyBorder="1"/>
    <xf numFmtId="0" fontId="0" fillId="7" borderId="48" xfId="0" applyFill="1" applyBorder="1"/>
    <xf numFmtId="0" fontId="26" fillId="9" borderId="21" xfId="0" applyFont="1" applyFill="1" applyBorder="1" applyAlignment="1">
      <alignment horizontal="left" vertical="top" wrapText="1"/>
    </xf>
    <xf numFmtId="0" fontId="26" fillId="9" borderId="25" xfId="0" applyFont="1" applyFill="1" applyBorder="1" applyAlignment="1">
      <alignment horizontal="left" vertical="top" wrapText="1"/>
    </xf>
    <xf numFmtId="0" fontId="0" fillId="0" borderId="0" xfId="0" applyFont="1"/>
    <xf numFmtId="0" fontId="67" fillId="0" borderId="0" xfId="0" applyFont="1"/>
    <xf numFmtId="0" fontId="0" fillId="0" borderId="0" xfId="0" quotePrefix="1" applyFont="1"/>
    <xf numFmtId="0" fontId="0" fillId="16" borderId="5" xfId="0" quotePrefix="1" applyFill="1" applyBorder="1" applyAlignment="1">
      <alignment vertical="center" wrapText="1"/>
    </xf>
    <xf numFmtId="2" fontId="18" fillId="8" borderId="52" xfId="0" applyNumberFormat="1" applyFont="1" applyFill="1" applyBorder="1" applyAlignment="1">
      <alignment horizontal="center" vertical="center"/>
    </xf>
    <xf numFmtId="0" fontId="58" fillId="5" borderId="74" xfId="0" applyFont="1" applyFill="1" applyBorder="1" applyAlignment="1">
      <alignment horizontal="left" vertical="center"/>
    </xf>
    <xf numFmtId="0" fontId="58" fillId="5" borderId="35" xfId="0" applyFont="1" applyFill="1" applyBorder="1" applyAlignment="1">
      <alignment horizontal="left" vertical="center"/>
    </xf>
    <xf numFmtId="0" fontId="10" fillId="5" borderId="35" xfId="0" applyFont="1" applyFill="1" applyBorder="1" applyAlignment="1">
      <alignment horizontal="left" vertical="center"/>
    </xf>
    <xf numFmtId="0" fontId="58" fillId="5" borderId="33" xfId="0" applyFont="1" applyFill="1" applyBorder="1" applyAlignment="1">
      <alignment horizontal="left" vertical="center" wrapText="1"/>
    </xf>
    <xf numFmtId="0" fontId="58"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2" fontId="18" fillId="8" borderId="2" xfId="0" applyNumberFormat="1" applyFont="1" applyFill="1" applyBorder="1" applyAlignment="1">
      <alignment horizontal="center" vertical="center"/>
    </xf>
    <xf numFmtId="2" fontId="18" fillId="8" borderId="5" xfId="0" applyNumberFormat="1" applyFont="1" applyFill="1" applyBorder="1" applyAlignment="1">
      <alignment horizontal="center" vertical="center"/>
    </xf>
    <xf numFmtId="2" fontId="18" fillId="4" borderId="5" xfId="0" applyNumberFormat="1" applyFont="1" applyFill="1" applyBorder="1" applyAlignment="1">
      <alignment horizontal="center" vertical="center"/>
    </xf>
    <xf numFmtId="164" fontId="18" fillId="8" borderId="89" xfId="0" applyNumberFormat="1" applyFont="1" applyFill="1" applyBorder="1" applyAlignment="1">
      <alignment horizontal="center" vertical="center"/>
    </xf>
    <xf numFmtId="164" fontId="18" fillId="8" borderId="20" xfId="0" applyNumberFormat="1" applyFont="1" applyFill="1" applyBorder="1" applyAlignment="1">
      <alignment horizontal="center" vertical="center"/>
    </xf>
    <xf numFmtId="164" fontId="18" fillId="8" borderId="15" xfId="0" applyNumberFormat="1" applyFont="1" applyFill="1" applyBorder="1" applyAlignment="1">
      <alignment horizontal="center" vertical="center"/>
    </xf>
    <xf numFmtId="164" fontId="18" fillId="4" borderId="15" xfId="0" applyNumberFormat="1" applyFont="1" applyFill="1" applyBorder="1" applyAlignment="1">
      <alignment horizontal="center" vertical="center"/>
    </xf>
    <xf numFmtId="164" fontId="18" fillId="4" borderId="16" xfId="0" applyNumberFormat="1" applyFont="1" applyFill="1" applyBorder="1" applyAlignment="1">
      <alignment horizontal="center" vertical="center" wrapText="1"/>
    </xf>
    <xf numFmtId="164" fontId="18" fillId="8" borderId="52" xfId="0" applyNumberFormat="1" applyFont="1" applyFill="1" applyBorder="1" applyAlignment="1">
      <alignment horizontal="center" vertical="center"/>
    </xf>
    <xf numFmtId="164" fontId="18" fillId="8" borderId="2" xfId="0" applyNumberFormat="1" applyFont="1" applyFill="1" applyBorder="1" applyAlignment="1">
      <alignment horizontal="center" vertical="center"/>
    </xf>
    <xf numFmtId="164" fontId="18" fillId="8" borderId="5" xfId="0" applyNumberFormat="1" applyFont="1" applyFill="1" applyBorder="1" applyAlignment="1">
      <alignment horizontal="center" vertical="center"/>
    </xf>
    <xf numFmtId="164" fontId="18" fillId="4" borderId="5" xfId="0" applyNumberFormat="1" applyFont="1" applyFill="1" applyBorder="1" applyAlignment="1">
      <alignment horizontal="center" vertical="center"/>
    </xf>
    <xf numFmtId="164" fontId="18" fillId="4" borderId="11" xfId="0" applyNumberFormat="1" applyFont="1" applyFill="1" applyBorder="1" applyAlignment="1">
      <alignment horizontal="center" vertical="center"/>
    </xf>
    <xf numFmtId="164" fontId="18" fillId="4" borderId="7" xfId="0" applyNumberFormat="1" applyFont="1" applyFill="1" applyBorder="1" applyAlignment="1">
      <alignment horizontal="center" vertical="center" wrapText="1"/>
    </xf>
    <xf numFmtId="165" fontId="18" fillId="8" borderId="52" xfId="0" applyNumberFormat="1" applyFont="1" applyFill="1" applyBorder="1" applyAlignment="1">
      <alignment horizontal="center" vertical="center"/>
    </xf>
    <xf numFmtId="165" fontId="18" fillId="8" borderId="2" xfId="0" applyNumberFormat="1" applyFont="1" applyFill="1" applyBorder="1" applyAlignment="1">
      <alignment horizontal="center" vertical="center"/>
    </xf>
    <xf numFmtId="165" fontId="18" fillId="8" borderId="5" xfId="0" applyNumberFormat="1" applyFont="1" applyFill="1" applyBorder="1" applyAlignment="1">
      <alignment horizontal="center" vertical="center"/>
    </xf>
    <xf numFmtId="165" fontId="18" fillId="4" borderId="5" xfId="0" applyNumberFormat="1" applyFont="1" applyFill="1" applyBorder="1" applyAlignment="1">
      <alignment horizontal="center" vertical="center"/>
    </xf>
    <xf numFmtId="165" fontId="18" fillId="4" borderId="11" xfId="0" applyNumberFormat="1" applyFont="1" applyFill="1" applyBorder="1" applyAlignment="1">
      <alignment horizontal="center" vertical="center"/>
    </xf>
    <xf numFmtId="165" fontId="18" fillId="4" borderId="7" xfId="0" applyNumberFormat="1" applyFont="1" applyFill="1" applyBorder="1" applyAlignment="1">
      <alignment horizontal="center" vertical="center" wrapText="1"/>
    </xf>
    <xf numFmtId="165" fontId="31" fillId="4" borderId="52" xfId="0" applyNumberFormat="1" applyFont="1" applyFill="1" applyBorder="1" applyAlignment="1">
      <alignment horizontal="center" vertical="center"/>
    </xf>
    <xf numFmtId="165" fontId="31" fillId="4" borderId="5" xfId="0" applyNumberFormat="1" applyFont="1" applyFill="1" applyBorder="1" applyAlignment="1">
      <alignment horizontal="center" vertical="center"/>
    </xf>
    <xf numFmtId="165" fontId="18" fillId="8" borderId="5" xfId="4" applyNumberFormat="1" applyFont="1" applyFill="1" applyBorder="1" applyAlignment="1">
      <alignment horizontal="center" vertical="center"/>
    </xf>
    <xf numFmtId="164" fontId="18" fillId="8" borderId="3" xfId="0" applyNumberFormat="1" applyFont="1" applyFill="1" applyBorder="1" applyAlignment="1">
      <alignment horizontal="center" vertical="center"/>
    </xf>
    <xf numFmtId="165" fontId="31" fillId="8" borderId="52" xfId="0" applyNumberFormat="1" applyFont="1" applyFill="1" applyBorder="1" applyAlignment="1">
      <alignment horizontal="center" vertical="center"/>
    </xf>
    <xf numFmtId="165" fontId="31" fillId="8" borderId="2" xfId="0" applyNumberFormat="1" applyFont="1" applyFill="1" applyBorder="1" applyAlignment="1">
      <alignment horizontal="center" vertical="center"/>
    </xf>
    <xf numFmtId="165" fontId="31" fillId="8" borderId="5" xfId="0" applyNumberFormat="1" applyFont="1" applyFill="1" applyBorder="1" applyAlignment="1">
      <alignment horizontal="center" vertical="center"/>
    </xf>
    <xf numFmtId="165" fontId="31" fillId="4" borderId="11" xfId="0" applyNumberFormat="1" applyFont="1" applyFill="1" applyBorder="1" applyAlignment="1">
      <alignment horizontal="center" vertical="center"/>
    </xf>
    <xf numFmtId="165" fontId="31" fillId="4" borderId="7" xfId="0" applyNumberFormat="1" applyFont="1" applyFill="1" applyBorder="1" applyAlignment="1">
      <alignment horizontal="center" vertical="center" wrapText="1"/>
    </xf>
    <xf numFmtId="165" fontId="18" fillId="4" borderId="9" xfId="0" applyNumberFormat="1" applyFont="1" applyFill="1" applyBorder="1" applyAlignment="1">
      <alignment horizontal="center" vertical="center" wrapText="1"/>
    </xf>
    <xf numFmtId="165" fontId="31" fillId="4" borderId="6" xfId="0" applyNumberFormat="1" applyFont="1" applyFill="1" applyBorder="1" applyAlignment="1">
      <alignment horizontal="center" vertical="center"/>
    </xf>
    <xf numFmtId="164" fontId="18" fillId="8" borderId="6" xfId="0" applyNumberFormat="1" applyFont="1" applyFill="1" applyBorder="1" applyAlignment="1">
      <alignment horizontal="center" vertical="center"/>
    </xf>
    <xf numFmtId="165" fontId="18" fillId="8" borderId="6" xfId="0" applyNumberFormat="1" applyFont="1" applyFill="1" applyBorder="1" applyAlignment="1">
      <alignment horizontal="center" vertical="center"/>
    </xf>
    <xf numFmtId="165" fontId="31" fillId="4" borderId="2" xfId="0" applyNumberFormat="1" applyFont="1" applyFill="1" applyBorder="1" applyAlignment="1">
      <alignment horizontal="center" vertical="center"/>
    </xf>
    <xf numFmtId="165" fontId="31" fillId="4" borderId="10" xfId="0" applyNumberFormat="1" applyFont="1" applyFill="1" applyBorder="1" applyAlignment="1">
      <alignment horizontal="center" vertical="center"/>
    </xf>
    <xf numFmtId="164" fontId="18" fillId="8" borderId="13" xfId="0" applyNumberFormat="1" applyFont="1" applyFill="1" applyBorder="1" applyAlignment="1">
      <alignment horizontal="center" vertical="center"/>
    </xf>
    <xf numFmtId="165" fontId="31" fillId="8" borderId="6" xfId="0" applyNumberFormat="1" applyFont="1" applyFill="1" applyBorder="1" applyAlignment="1">
      <alignment horizontal="center" vertical="center"/>
    </xf>
    <xf numFmtId="164" fontId="18" fillId="8" borderId="60" xfId="0" applyNumberFormat="1" applyFont="1" applyFill="1" applyBorder="1" applyAlignment="1">
      <alignment horizontal="center" vertical="center" wrapText="1"/>
    </xf>
    <xf numFmtId="164" fontId="18" fillId="8" borderId="11" xfId="0" applyNumberFormat="1" applyFont="1" applyFill="1" applyBorder="1" applyAlignment="1">
      <alignment horizontal="center" vertical="center" wrapText="1"/>
    </xf>
    <xf numFmtId="164" fontId="18" fillId="8" borderId="54" xfId="0" applyNumberFormat="1" applyFont="1" applyFill="1" applyBorder="1" applyAlignment="1">
      <alignment horizontal="center" vertical="center" wrapText="1"/>
    </xf>
    <xf numFmtId="164" fontId="18" fillId="4" borderId="74" xfId="0" applyNumberFormat="1" applyFont="1" applyFill="1" applyBorder="1" applyAlignment="1">
      <alignment horizontal="center" vertical="center" wrapText="1"/>
    </xf>
    <xf numFmtId="164" fontId="18" fillId="8" borderId="59" xfId="0" applyNumberFormat="1" applyFont="1" applyFill="1" applyBorder="1" applyAlignment="1">
      <alignment horizontal="center" vertical="center" wrapText="1"/>
    </xf>
    <xf numFmtId="164" fontId="18" fillId="4" borderId="59" xfId="0" applyNumberFormat="1" applyFont="1" applyFill="1" applyBorder="1" applyAlignment="1">
      <alignment horizontal="center" vertical="center" wrapText="1"/>
    </xf>
    <xf numFmtId="164" fontId="18" fillId="8" borderId="57" xfId="0" applyNumberFormat="1" applyFont="1" applyFill="1" applyBorder="1" applyAlignment="1">
      <alignment horizontal="center" vertical="center" wrapText="1"/>
    </xf>
    <xf numFmtId="164" fontId="18" fillId="8" borderId="81" xfId="0" applyNumberFormat="1" applyFont="1" applyFill="1" applyBorder="1" applyAlignment="1">
      <alignment horizontal="center" vertical="center" wrapText="1"/>
    </xf>
    <xf numFmtId="164" fontId="18" fillId="4" borderId="35" xfId="0" applyNumberFormat="1" applyFont="1" applyFill="1" applyBorder="1" applyAlignment="1">
      <alignment horizontal="center" vertical="center" wrapText="1"/>
    </xf>
    <xf numFmtId="164" fontId="18" fillId="14" borderId="60" xfId="0" applyNumberFormat="1" applyFont="1" applyFill="1" applyBorder="1" applyAlignment="1">
      <alignment horizontal="center" vertical="center" wrapText="1"/>
    </xf>
    <xf numFmtId="164" fontId="18" fillId="14" borderId="11" xfId="0" applyNumberFormat="1" applyFont="1" applyFill="1" applyBorder="1" applyAlignment="1">
      <alignment horizontal="center" vertical="center" wrapText="1"/>
    </xf>
    <xf numFmtId="164" fontId="18" fillId="14" borderId="54" xfId="0" applyNumberFormat="1" applyFont="1" applyFill="1" applyBorder="1" applyAlignment="1">
      <alignment horizontal="center" vertical="center" wrapText="1"/>
    </xf>
    <xf numFmtId="164" fontId="18" fillId="14" borderId="59" xfId="0" applyNumberFormat="1" applyFont="1" applyFill="1" applyBorder="1" applyAlignment="1">
      <alignment horizontal="center" vertical="center" wrapText="1"/>
    </xf>
    <xf numFmtId="165" fontId="18" fillId="8" borderId="17" xfId="0" applyNumberFormat="1" applyFont="1" applyFill="1" applyBorder="1" applyAlignment="1">
      <alignment horizontal="center" vertical="center" wrapText="1"/>
    </xf>
    <xf numFmtId="165" fontId="18" fillId="8" borderId="12" xfId="0" applyNumberFormat="1" applyFont="1" applyFill="1" applyBorder="1" applyAlignment="1">
      <alignment horizontal="center" vertical="center" wrapText="1"/>
    </xf>
    <xf numFmtId="165" fontId="18" fillId="8" borderId="7" xfId="0" applyNumberFormat="1" applyFont="1" applyFill="1" applyBorder="1" applyAlignment="1">
      <alignment horizontal="center" vertical="center" wrapText="1"/>
    </xf>
    <xf numFmtId="165" fontId="18" fillId="4" borderId="35" xfId="0" applyNumberFormat="1" applyFont="1" applyFill="1" applyBorder="1" applyAlignment="1">
      <alignment horizontal="center" vertical="center" wrapText="1"/>
    </xf>
    <xf numFmtId="165" fontId="18" fillId="8" borderId="6" xfId="0" applyNumberFormat="1" applyFont="1" applyFill="1" applyBorder="1" applyAlignment="1">
      <alignment horizontal="center" vertical="center" wrapText="1"/>
    </xf>
    <xf numFmtId="165" fontId="18" fillId="8" borderId="5" xfId="0" applyNumberFormat="1" applyFont="1" applyFill="1" applyBorder="1" applyAlignment="1">
      <alignment horizontal="center" vertical="center" wrapText="1"/>
    </xf>
    <xf numFmtId="165" fontId="18" fillId="8" borderId="35" xfId="0" applyNumberFormat="1" applyFont="1" applyFill="1" applyBorder="1" applyAlignment="1">
      <alignment horizontal="center" vertical="center" wrapText="1"/>
    </xf>
    <xf numFmtId="165" fontId="18" fillId="4" borderId="59" xfId="0" applyNumberFormat="1" applyFont="1" applyFill="1" applyBorder="1" applyAlignment="1">
      <alignment horizontal="center" vertical="center" wrapText="1"/>
    </xf>
    <xf numFmtId="165" fontId="18" fillId="4" borderId="39" xfId="0" applyNumberFormat="1" applyFont="1" applyFill="1" applyBorder="1" applyAlignment="1">
      <alignment horizontal="center" vertical="center" wrapText="1"/>
    </xf>
    <xf numFmtId="165" fontId="18" fillId="4" borderId="22" xfId="0" applyNumberFormat="1" applyFont="1" applyFill="1" applyBorder="1" applyAlignment="1">
      <alignment horizontal="center" vertical="center" wrapText="1"/>
    </xf>
    <xf numFmtId="165" fontId="18" fillId="4" borderId="36" xfId="0" applyNumberFormat="1" applyFont="1" applyFill="1" applyBorder="1" applyAlignment="1">
      <alignment horizontal="center" vertical="center" wrapText="1"/>
    </xf>
    <xf numFmtId="165" fontId="18" fillId="4" borderId="68" xfId="0" applyNumberFormat="1" applyFont="1" applyFill="1" applyBorder="1" applyAlignment="1">
      <alignment horizontal="center" vertical="center" wrapText="1"/>
    </xf>
    <xf numFmtId="164" fontId="18" fillId="8" borderId="20" xfId="0" applyNumberFormat="1" applyFont="1" applyFill="1" applyBorder="1" applyAlignment="1">
      <alignment horizontal="center" vertical="center" wrapText="1"/>
    </xf>
    <xf numFmtId="164" fontId="18" fillId="8" borderId="15" xfId="0" applyNumberFormat="1" applyFont="1" applyFill="1" applyBorder="1" applyAlignment="1">
      <alignment horizontal="center" vertical="center" wrapText="1"/>
    </xf>
    <xf numFmtId="164" fontId="18" fillId="8" borderId="23" xfId="0" applyNumberFormat="1" applyFont="1" applyFill="1" applyBorder="1" applyAlignment="1">
      <alignment horizontal="center" vertical="center" wrapText="1"/>
    </xf>
    <xf numFmtId="2" fontId="18" fillId="8" borderId="2" xfId="0" applyNumberFormat="1" applyFont="1" applyFill="1" applyBorder="1" applyAlignment="1">
      <alignment horizontal="center" vertical="center" wrapText="1"/>
    </xf>
    <xf numFmtId="2" fontId="18" fillId="8" borderId="5" xfId="0" applyNumberFormat="1" applyFont="1" applyFill="1" applyBorder="1" applyAlignment="1">
      <alignment horizontal="center" vertical="center" wrapText="1"/>
    </xf>
    <xf numFmtId="2" fontId="18" fillId="8" borderId="3" xfId="0" applyNumberFormat="1" applyFont="1" applyFill="1" applyBorder="1" applyAlignment="1">
      <alignment horizontal="center" vertical="center" wrapText="1"/>
    </xf>
    <xf numFmtId="2" fontId="18" fillId="4" borderId="35" xfId="0" applyNumberFormat="1" applyFont="1" applyFill="1" applyBorder="1" applyAlignment="1">
      <alignment horizontal="center" vertical="center" wrapText="1"/>
    </xf>
    <xf numFmtId="164" fontId="18" fillId="8" borderId="2" xfId="0" applyNumberFormat="1" applyFont="1" applyFill="1" applyBorder="1" applyAlignment="1">
      <alignment horizontal="center" vertical="center" wrapText="1"/>
    </xf>
    <xf numFmtId="164" fontId="18" fillId="8" borderId="5" xfId="0" applyNumberFormat="1" applyFont="1" applyFill="1" applyBorder="1" applyAlignment="1">
      <alignment horizontal="center" vertical="center" wrapText="1"/>
    </xf>
    <xf numFmtId="164" fontId="18" fillId="8" borderId="3" xfId="0" applyNumberFormat="1" applyFont="1" applyFill="1" applyBorder="1" applyAlignment="1">
      <alignment horizontal="center" vertical="center" wrapText="1"/>
    </xf>
    <xf numFmtId="164" fontId="18" fillId="8" borderId="33" xfId="0" applyNumberFormat="1" applyFont="1" applyFill="1" applyBorder="1" applyAlignment="1">
      <alignment horizontal="center" vertical="center" wrapText="1"/>
    </xf>
    <xf numFmtId="164" fontId="18" fillId="8" borderId="74"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64" fontId="18" fillId="8" borderId="35" xfId="0" applyNumberFormat="1" applyFont="1" applyFill="1" applyBorder="1" applyAlignment="1">
      <alignment horizontal="center" vertical="center" wrapText="1"/>
    </xf>
    <xf numFmtId="2" fontId="18" fillId="8" borderId="1" xfId="0" applyNumberFormat="1" applyFont="1" applyFill="1" applyBorder="1" applyAlignment="1">
      <alignment horizontal="center" vertical="center" wrapText="1"/>
    </xf>
    <xf numFmtId="2" fontId="18" fillId="8" borderId="35" xfId="0" applyNumberFormat="1" applyFont="1" applyFill="1" applyBorder="1" applyAlignment="1">
      <alignment horizontal="center" vertical="center" wrapText="1"/>
    </xf>
    <xf numFmtId="2" fontId="18" fillId="8" borderId="6" xfId="0" applyNumberFormat="1" applyFont="1" applyFill="1" applyBorder="1" applyAlignment="1">
      <alignment horizontal="center" vertical="center"/>
    </xf>
    <xf numFmtId="164" fontId="18" fillId="8" borderId="10" xfId="0" applyNumberFormat="1" applyFont="1" applyFill="1" applyBorder="1" applyAlignment="1">
      <alignment horizontal="center" vertical="center" wrapText="1"/>
    </xf>
    <xf numFmtId="164" fontId="18" fillId="8" borderId="8" xfId="0" applyNumberFormat="1" applyFont="1" applyFill="1" applyBorder="1" applyAlignment="1">
      <alignment horizontal="center" vertical="center" wrapText="1"/>
    </xf>
    <xf numFmtId="164" fontId="18" fillId="8" borderId="9" xfId="0" applyNumberFormat="1" applyFont="1" applyFill="1" applyBorder="1" applyAlignment="1">
      <alignment horizontal="center" vertical="center" wrapText="1"/>
    </xf>
    <xf numFmtId="164" fontId="18" fillId="4" borderId="36" xfId="0" applyNumberFormat="1" applyFont="1" applyFill="1" applyBorder="1" applyAlignment="1">
      <alignment horizontal="center" vertical="center" wrapText="1"/>
    </xf>
    <xf numFmtId="164" fontId="18" fillId="8" borderId="36" xfId="0" applyNumberFormat="1" applyFont="1" applyFill="1" applyBorder="1" applyAlignment="1">
      <alignment horizontal="center" vertical="center" wrapText="1"/>
    </xf>
    <xf numFmtId="164" fontId="18" fillId="4" borderId="68" xfId="0" applyNumberFormat="1" applyFont="1" applyFill="1" applyBorder="1" applyAlignment="1">
      <alignment horizontal="center" vertical="center" wrapText="1"/>
    </xf>
    <xf numFmtId="2" fontId="31" fillId="8" borderId="5" xfId="0" applyNumberFormat="1" applyFont="1" applyFill="1" applyBorder="1" applyAlignment="1">
      <alignment horizontal="center" vertical="center" wrapText="1"/>
    </xf>
    <xf numFmtId="165" fontId="31" fillId="8" borderId="5" xfId="0" applyNumberFormat="1" applyFont="1" applyFill="1" applyBorder="1" applyAlignment="1">
      <alignment horizontal="center" vertical="center" wrapText="1"/>
    </xf>
    <xf numFmtId="0" fontId="34" fillId="3" borderId="43" xfId="2" applyFont="1" applyFill="1" applyBorder="1" applyAlignment="1">
      <alignment horizontal="center" vertical="center" wrapText="1"/>
    </xf>
    <xf numFmtId="0" fontId="0" fillId="0" borderId="32" xfId="0" applyBorder="1" applyAlignment="1">
      <alignment wrapText="1"/>
    </xf>
    <xf numFmtId="0" fontId="4" fillId="17" borderId="0" xfId="0" applyFont="1" applyFill="1" applyAlignment="1">
      <alignment horizontal="center" wrapText="1"/>
    </xf>
    <xf numFmtId="1" fontId="8" fillId="8" borderId="74" xfId="0" applyNumberFormat="1" applyFont="1" applyFill="1" applyBorder="1" applyAlignment="1">
      <alignment horizontal="center" vertical="center" wrapText="1"/>
    </xf>
    <xf numFmtId="0" fontId="0" fillId="0" borderId="47" xfId="0" applyBorder="1" applyAlignment="1">
      <alignment horizontal="left" wrapText="1"/>
    </xf>
    <xf numFmtId="0" fontId="0" fillId="0" borderId="0" xfId="0"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49" xfId="0" applyFill="1" applyBorder="1" applyAlignment="1">
      <alignment wrapText="1"/>
    </xf>
    <xf numFmtId="0" fontId="0" fillId="0" borderId="50" xfId="0" applyFill="1" applyBorder="1" applyAlignment="1">
      <alignment wrapText="1"/>
    </xf>
    <xf numFmtId="0" fontId="0" fillId="0" borderId="51" xfId="0" applyFill="1" applyBorder="1" applyAlignment="1">
      <alignment wrapText="1"/>
    </xf>
    <xf numFmtId="0" fontId="0" fillId="0" borderId="0" xfId="0" applyBorder="1" applyAlignment="1">
      <alignment horizontal="left"/>
    </xf>
    <xf numFmtId="0" fontId="0" fillId="0" borderId="49" xfId="0" applyFill="1" applyBorder="1" applyAlignment="1">
      <alignment horizontal="left" wrapText="1"/>
    </xf>
    <xf numFmtId="0" fontId="0" fillId="0" borderId="50" xfId="0" applyFill="1" applyBorder="1" applyAlignment="1">
      <alignment horizontal="left" wrapText="1"/>
    </xf>
    <xf numFmtId="0" fontId="0" fillId="0" borderId="51" xfId="0" applyFill="1" applyBorder="1" applyAlignment="1">
      <alignment horizontal="left" wrapText="1"/>
    </xf>
    <xf numFmtId="0" fontId="66" fillId="0" borderId="47"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48" xfId="0" applyFont="1" applyFill="1" applyBorder="1" applyAlignment="1">
      <alignment horizontal="left" vertical="center" wrapText="1"/>
    </xf>
    <xf numFmtId="0" fontId="15" fillId="0" borderId="0" xfId="0" applyFont="1" applyAlignment="1">
      <alignment horizontal="center" vertical="top"/>
    </xf>
    <xf numFmtId="0" fontId="0" fillId="0" borderId="0" xfId="0" applyAlignment="1">
      <alignment horizontal="left" vertical="center" wrapText="1"/>
    </xf>
    <xf numFmtId="0" fontId="39" fillId="0" borderId="0" xfId="0" applyFont="1" applyAlignment="1">
      <alignment horizontal="left" vertical="top" wrapText="1"/>
    </xf>
    <xf numFmtId="0" fontId="40" fillId="0" borderId="21" xfId="5" applyBorder="1" applyAlignment="1">
      <alignment horizontal="left" vertical="top"/>
    </xf>
    <xf numFmtId="0" fontId="0" fillId="15" borderId="95" xfId="0" applyFill="1" applyBorder="1" applyAlignment="1">
      <alignment horizontal="center" vertical="center" textRotation="90" wrapText="1"/>
    </xf>
    <xf numFmtId="0" fontId="0" fillId="15" borderId="98" xfId="0" applyFill="1" applyBorder="1" applyAlignment="1">
      <alignment horizontal="center" vertical="center" textRotation="90" wrapText="1"/>
    </xf>
    <xf numFmtId="0" fontId="0" fillId="15" borderId="77" xfId="0" applyFill="1" applyBorder="1" applyAlignment="1">
      <alignment horizontal="center" vertical="center" textRotation="90" wrapText="1"/>
    </xf>
    <xf numFmtId="0" fontId="0" fillId="0" borderId="5" xfId="0" applyBorder="1" applyAlignment="1">
      <alignment horizontal="left"/>
    </xf>
    <xf numFmtId="0" fontId="0" fillId="0" borderId="5" xfId="0" applyBorder="1" applyAlignment="1">
      <alignment horizontal="left" vertical="top"/>
    </xf>
    <xf numFmtId="0" fontId="13" fillId="3" borderId="13" xfId="2" applyFont="1" applyFill="1" applyBorder="1" applyAlignment="1">
      <alignment horizontal="center" vertical="center" wrapText="1"/>
    </xf>
    <xf numFmtId="0" fontId="30" fillId="9" borderId="21" xfId="0" applyFont="1" applyFill="1" applyBorder="1" applyAlignment="1">
      <alignment horizontal="left" vertical="top" wrapText="1"/>
    </xf>
    <xf numFmtId="0" fontId="26" fillId="9" borderId="21" xfId="0" applyFont="1" applyFill="1" applyBorder="1" applyAlignment="1">
      <alignment horizontal="left" vertical="top" wrapText="1"/>
    </xf>
    <xf numFmtId="0" fontId="26" fillId="9" borderId="25" xfId="0" applyFont="1" applyFill="1" applyBorder="1" applyAlignment="1">
      <alignment horizontal="left" vertical="top" wrapText="1"/>
    </xf>
    <xf numFmtId="0" fontId="50" fillId="0" borderId="40" xfId="0" applyFont="1" applyBorder="1" applyAlignment="1">
      <alignment horizontal="left" vertical="center"/>
    </xf>
    <xf numFmtId="0" fontId="50" fillId="0" borderId="64" xfId="0" applyFont="1" applyBorder="1" applyAlignment="1">
      <alignment horizontal="left" vertical="center"/>
    </xf>
    <xf numFmtId="0" fontId="50" fillId="0" borderId="65" xfId="0" applyFont="1" applyBorder="1" applyAlignment="1">
      <alignment horizontal="left" vertical="center"/>
    </xf>
    <xf numFmtId="0" fontId="13" fillId="3" borderId="37" xfId="2" applyFont="1" applyFill="1" applyBorder="1" applyAlignment="1">
      <alignment horizontal="center" vertical="center" wrapText="1"/>
    </xf>
    <xf numFmtId="0" fontId="30" fillId="9" borderId="25" xfId="0" applyFont="1" applyFill="1" applyBorder="1" applyAlignment="1">
      <alignment horizontal="left" vertical="top" wrapText="1"/>
    </xf>
    <xf numFmtId="0" fontId="8" fillId="0" borderId="6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8" xfId="0" applyFont="1" applyBorder="1" applyAlignment="1">
      <alignment horizontal="center" vertical="center" wrapText="1"/>
    </xf>
    <xf numFmtId="0" fontId="8" fillId="2" borderId="67"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27" fillId="9" borderId="14" xfId="0" applyFont="1" applyFill="1" applyBorder="1" applyAlignment="1">
      <alignment horizontal="left" vertical="center"/>
    </xf>
    <xf numFmtId="0" fontId="27" fillId="9" borderId="21" xfId="0" applyFont="1" applyFill="1" applyBorder="1" applyAlignment="1">
      <alignment horizontal="left" vertical="center"/>
    </xf>
    <xf numFmtId="0" fontId="45" fillId="0" borderId="0" xfId="0" applyFont="1" applyFill="1" applyAlignment="1">
      <alignment horizontal="left" vertical="center" wrapText="1"/>
    </xf>
    <xf numFmtId="0" fontId="8" fillId="0" borderId="7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45" fillId="0" borderId="0" xfId="0" applyFont="1" applyAlignment="1">
      <alignment horizontal="left" vertical="center" wrapText="1"/>
    </xf>
    <xf numFmtId="0" fontId="37" fillId="3" borderId="40" xfId="2" applyFont="1" applyFill="1" applyBorder="1" applyAlignment="1">
      <alignment horizontal="center" vertical="center" wrapText="1"/>
    </xf>
    <xf numFmtId="0" fontId="37" fillId="3" borderId="65" xfId="2"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28" fillId="9" borderId="2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50" fillId="0" borderId="40" xfId="0" applyFont="1" applyBorder="1" applyAlignment="1">
      <alignment horizontal="left" vertical="center" wrapText="1"/>
    </xf>
    <xf numFmtId="0" fontId="50" fillId="0" borderId="64" xfId="0" applyFont="1" applyBorder="1" applyAlignment="1">
      <alignment horizontal="left" vertical="center" wrapText="1"/>
    </xf>
    <xf numFmtId="0" fontId="50" fillId="0" borderId="65" xfId="0" applyFont="1" applyBorder="1" applyAlignment="1">
      <alignment horizontal="left" vertical="center" wrapText="1"/>
    </xf>
  </cellXfs>
  <cellStyles count="10">
    <cellStyle name="Heading 1" xfId="2" builtinId="16"/>
    <cellStyle name="Heading 1 2" xfId="9"/>
    <cellStyle name="Hyperlink" xfId="5" builtinId="8"/>
    <cellStyle name="Normal" xfId="0" builtinId="0"/>
    <cellStyle name="Normal 2" xfId="3"/>
    <cellStyle name="Normal 2 2" xfId="7"/>
    <cellStyle name="Normal 3" xfId="8"/>
    <cellStyle name="Normal 3 2 2" xfId="6"/>
    <cellStyle name="Normal 44" xfId="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wp-content/uploads/2022/04/PR24-and-beyond-Final-guidance-on-long-term-delivery-strategies_Pr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F39"/>
  <sheetViews>
    <sheetView showGridLines="0" zoomScale="80" zoomScaleNormal="80" workbookViewId="0">
      <selection activeCell="B4" sqref="B4:D4"/>
    </sheetView>
  </sheetViews>
  <sheetFormatPr defaultRowHeight="14.25" x14ac:dyDescent="0.2"/>
  <cols>
    <col min="1" max="1" width="1.75" customWidth="1"/>
    <col min="2" max="2" width="7.5" customWidth="1"/>
    <col min="3" max="3" width="28.875" customWidth="1"/>
    <col min="4" max="4" width="183.75" customWidth="1"/>
  </cols>
  <sheetData>
    <row r="1" spans="2:4" ht="6" customHeight="1" x14ac:dyDescent="0.2"/>
    <row r="2" spans="2:4" ht="18" x14ac:dyDescent="0.25">
      <c r="B2" s="346" t="s">
        <v>0</v>
      </c>
      <c r="C2" s="41"/>
      <c r="D2" s="42"/>
    </row>
    <row r="3" spans="2:4" ht="6" customHeight="1" x14ac:dyDescent="0.25">
      <c r="B3" s="351"/>
      <c r="C3" s="352"/>
      <c r="D3" s="353"/>
    </row>
    <row r="4" spans="2:4" ht="96" customHeight="1" x14ac:dyDescent="0.2">
      <c r="B4" s="471" t="s">
        <v>511</v>
      </c>
      <c r="C4" s="472"/>
      <c r="D4" s="473"/>
    </row>
    <row r="5" spans="2:4" x14ac:dyDescent="0.2">
      <c r="B5" s="43"/>
      <c r="C5" s="356" t="s">
        <v>356</v>
      </c>
      <c r="D5" s="44"/>
    </row>
    <row r="6" spans="2:4" x14ac:dyDescent="0.2">
      <c r="B6" s="45"/>
      <c r="C6" s="357" t="s">
        <v>366</v>
      </c>
      <c r="D6" s="44"/>
    </row>
    <row r="7" spans="2:4" x14ac:dyDescent="0.2">
      <c r="B7" s="45"/>
      <c r="C7" s="358" t="s">
        <v>357</v>
      </c>
      <c r="D7" s="44"/>
    </row>
    <row r="8" spans="2:4" x14ac:dyDescent="0.2">
      <c r="B8" s="458" t="s">
        <v>512</v>
      </c>
      <c r="C8" s="459"/>
      <c r="D8" s="460"/>
    </row>
    <row r="9" spans="2:4" x14ac:dyDescent="0.2">
      <c r="B9" s="461"/>
      <c r="C9" s="462"/>
      <c r="D9" s="463"/>
    </row>
    <row r="10" spans="2:4" x14ac:dyDescent="0.2">
      <c r="C10" s="20"/>
    </row>
    <row r="11" spans="2:4" ht="15" x14ac:dyDescent="0.25">
      <c r="B11" s="72" t="s">
        <v>504</v>
      </c>
      <c r="C11" s="41"/>
      <c r="D11" s="42"/>
    </row>
    <row r="12" spans="2:4" x14ac:dyDescent="0.2">
      <c r="B12" s="43" t="s">
        <v>1</v>
      </c>
      <c r="D12" s="44"/>
    </row>
    <row r="13" spans="2:4" x14ac:dyDescent="0.2">
      <c r="B13" s="43"/>
      <c r="C13" s="46" t="s">
        <v>331</v>
      </c>
      <c r="D13" s="44"/>
    </row>
    <row r="14" spans="2:4" x14ac:dyDescent="0.2">
      <c r="B14" s="43"/>
      <c r="C14" s="46" t="s">
        <v>362</v>
      </c>
      <c r="D14" s="44"/>
    </row>
    <row r="15" spans="2:4" ht="31.5" customHeight="1" thickBot="1" x14ac:dyDescent="0.25">
      <c r="B15" s="464" t="s">
        <v>367</v>
      </c>
      <c r="C15" s="465"/>
      <c r="D15" s="466"/>
    </row>
    <row r="16" spans="2:4" ht="14.25" customHeight="1" thickBot="1" x14ac:dyDescent="0.3">
      <c r="B16" s="24"/>
      <c r="C16" s="25"/>
      <c r="D16" s="26"/>
    </row>
    <row r="17" spans="2:6" ht="19.5" customHeight="1" x14ac:dyDescent="0.25">
      <c r="B17" s="303" t="s">
        <v>505</v>
      </c>
      <c r="C17" s="21"/>
      <c r="D17" s="22"/>
    </row>
    <row r="18" spans="2:6" ht="17.45" customHeight="1" x14ac:dyDescent="0.2">
      <c r="B18" s="27" t="s">
        <v>1</v>
      </c>
      <c r="C18" s="304"/>
      <c r="D18" s="28"/>
    </row>
    <row r="19" spans="2:6" ht="17.45" customHeight="1" x14ac:dyDescent="0.2">
      <c r="B19" s="27"/>
      <c r="C19" s="305" t="s">
        <v>332</v>
      </c>
      <c r="D19" s="28"/>
    </row>
    <row r="20" spans="2:6" ht="17.45" customHeight="1" x14ac:dyDescent="0.2">
      <c r="B20" s="27"/>
      <c r="C20" s="305" t="s">
        <v>361</v>
      </c>
      <c r="D20" s="28"/>
    </row>
    <row r="21" spans="2:6" ht="17.45" customHeight="1" thickBot="1" x14ac:dyDescent="0.25">
      <c r="B21" s="277" t="s">
        <v>368</v>
      </c>
      <c r="C21" s="23"/>
      <c r="D21" s="306"/>
    </row>
    <row r="22" spans="2:6" ht="15" thickBot="1" x14ac:dyDescent="0.25"/>
    <row r="23" spans="2:6" ht="19.5" customHeight="1" x14ac:dyDescent="0.25">
      <c r="B23" s="72" t="s">
        <v>506</v>
      </c>
      <c r="C23" s="41"/>
      <c r="D23" s="42"/>
    </row>
    <row r="24" spans="2:6" ht="19.5" customHeight="1" x14ac:dyDescent="0.2">
      <c r="B24" s="43" t="s">
        <v>333</v>
      </c>
      <c r="D24" s="44"/>
    </row>
    <row r="25" spans="2:6" ht="19.5" customHeight="1" x14ac:dyDescent="0.2">
      <c r="B25" s="43"/>
      <c r="C25" s="35" t="s">
        <v>330</v>
      </c>
      <c r="D25" s="44"/>
    </row>
    <row r="26" spans="2:6" ht="19.5" customHeight="1" x14ac:dyDescent="0.2">
      <c r="B26" s="43" t="s">
        <v>369</v>
      </c>
      <c r="D26" s="73"/>
    </row>
    <row r="27" spans="2:6" ht="45.6" customHeight="1" thickBot="1" x14ac:dyDescent="0.25">
      <c r="B27" s="468" t="s">
        <v>502</v>
      </c>
      <c r="C27" s="469"/>
      <c r="D27" s="470"/>
    </row>
    <row r="28" spans="2:6" ht="15" customHeight="1" x14ac:dyDescent="0.2"/>
    <row r="29" spans="2:6" ht="18" customHeight="1" x14ac:dyDescent="0.2">
      <c r="B29" t="s">
        <v>406</v>
      </c>
    </row>
    <row r="30" spans="2:6" ht="15" x14ac:dyDescent="0.2">
      <c r="B30" s="230"/>
      <c r="C30" s="261" t="s">
        <v>257</v>
      </c>
      <c r="D30" s="261"/>
      <c r="E30" s="261"/>
      <c r="F30" s="261"/>
    </row>
    <row r="31" spans="2:6" ht="15.75" customHeight="1" x14ac:dyDescent="0.2">
      <c r="B31" s="229"/>
      <c r="C31" s="220" t="s">
        <v>325</v>
      </c>
      <c r="D31" s="220"/>
      <c r="E31" s="220"/>
      <c r="F31" s="220"/>
    </row>
    <row r="32" spans="2:6" ht="15" x14ac:dyDescent="0.2">
      <c r="B32" s="169"/>
      <c r="C32" s="467" t="s">
        <v>256</v>
      </c>
      <c r="D32" s="467"/>
      <c r="E32" s="467"/>
      <c r="F32" s="467"/>
    </row>
    <row r="33" spans="2:4" ht="15" thickBot="1" x14ac:dyDescent="0.25"/>
    <row r="34" spans="2:4" s="347" customFormat="1" ht="18" x14ac:dyDescent="0.25">
      <c r="B34" s="346" t="s">
        <v>456</v>
      </c>
      <c r="C34" s="346"/>
      <c r="D34" s="346" t="s">
        <v>457</v>
      </c>
    </row>
    <row r="35" spans="2:4" x14ac:dyDescent="0.2">
      <c r="B35" s="348" t="s">
        <v>458</v>
      </c>
      <c r="C35" s="348" t="s">
        <v>459</v>
      </c>
      <c r="D35" s="348" t="s">
        <v>503</v>
      </c>
    </row>
    <row r="36" spans="2:4" ht="114" x14ac:dyDescent="0.2">
      <c r="B36" s="348" t="s">
        <v>460</v>
      </c>
      <c r="C36" s="359" t="s">
        <v>500</v>
      </c>
      <c r="D36" s="349" t="s">
        <v>501</v>
      </c>
    </row>
    <row r="37" spans="2:4" ht="42.75" x14ac:dyDescent="0.2">
      <c r="B37" s="348" t="s">
        <v>509</v>
      </c>
      <c r="C37" s="359" t="s">
        <v>500</v>
      </c>
      <c r="D37" s="349" t="s">
        <v>514</v>
      </c>
    </row>
    <row r="38" spans="2:4" x14ac:dyDescent="0.2">
      <c r="B38" s="348"/>
      <c r="C38" s="348"/>
      <c r="D38" s="348"/>
    </row>
    <row r="39" spans="2:4" x14ac:dyDescent="0.2">
      <c r="B39" s="348"/>
      <c r="C39" s="348"/>
      <c r="D39" s="348"/>
    </row>
  </sheetData>
  <mergeCells count="5">
    <mergeCell ref="B8:D9"/>
    <mergeCell ref="B15:D15"/>
    <mergeCell ref="C32:F32"/>
    <mergeCell ref="B27:D27"/>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3"/>
  <sheetViews>
    <sheetView showGridLines="0" zoomScale="110" zoomScaleNormal="110" zoomScaleSheetLayoutView="110" workbookViewId="0">
      <selection activeCell="B6" sqref="B6"/>
    </sheetView>
  </sheetViews>
  <sheetFormatPr defaultRowHeight="14.25" x14ac:dyDescent="0.2"/>
  <cols>
    <col min="1" max="1" width="2" customWidth="1"/>
    <col min="2" max="2" width="143.125" style="36" customWidth="1"/>
  </cols>
  <sheetData>
    <row r="2" spans="2:2" ht="15.75" thickBot="1" x14ac:dyDescent="0.3">
      <c r="B2" s="456" t="s">
        <v>563</v>
      </c>
    </row>
    <row r="3" spans="2:2" ht="114.75" thickBot="1" x14ac:dyDescent="0.25">
      <c r="B3" s="455" t="s">
        <v>562</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2"/>
  <sheetViews>
    <sheetView showGridLines="0" topLeftCell="A6" zoomScale="90" zoomScaleNormal="90" workbookViewId="0">
      <selection activeCell="C9" sqref="C9"/>
    </sheetView>
  </sheetViews>
  <sheetFormatPr defaultColWidth="23.25" defaultRowHeight="14.25" x14ac:dyDescent="0.2"/>
  <cols>
    <col min="1" max="1" width="14" customWidth="1"/>
    <col min="2" max="2" width="18.875" style="69" customWidth="1"/>
    <col min="3" max="3" width="76" customWidth="1"/>
    <col min="4" max="4" width="5.75" customWidth="1"/>
    <col min="5" max="5" width="32.875" customWidth="1"/>
    <col min="6" max="6" width="8.875" customWidth="1"/>
    <col min="7" max="7" width="5.625" customWidth="1"/>
    <col min="8" max="8" width="21.125" customWidth="1"/>
    <col min="9" max="9" width="72.375" customWidth="1"/>
  </cols>
  <sheetData>
    <row r="1" spans="1:10" ht="18.75" x14ac:dyDescent="0.2">
      <c r="A1" s="474" t="s">
        <v>2</v>
      </c>
      <c r="B1" s="474"/>
      <c r="C1" s="474"/>
      <c r="E1" s="334" t="s">
        <v>3</v>
      </c>
      <c r="H1" s="474" t="s">
        <v>4</v>
      </c>
      <c r="I1" s="474"/>
    </row>
    <row r="2" spans="1:10" ht="50.25" customHeight="1" x14ac:dyDescent="0.2">
      <c r="A2" s="238"/>
      <c r="B2" s="238"/>
      <c r="C2" s="238"/>
      <c r="E2" s="49" t="s">
        <v>461</v>
      </c>
      <c r="F2" s="49"/>
      <c r="H2" s="475" t="s">
        <v>338</v>
      </c>
      <c r="I2" s="475"/>
    </row>
    <row r="3" spans="1:10" ht="24.75" customHeight="1" thickBot="1" x14ac:dyDescent="0.25">
      <c r="A3" s="18"/>
      <c r="G3" s="59"/>
      <c r="H3" s="477" t="s">
        <v>339</v>
      </c>
      <c r="I3" s="477"/>
    </row>
    <row r="4" spans="1:10" ht="30.75" thickBot="1" x14ac:dyDescent="0.3">
      <c r="A4" s="67" t="s">
        <v>5</v>
      </c>
      <c r="B4" s="70" t="s">
        <v>6</v>
      </c>
      <c r="C4" s="68" t="s">
        <v>7</v>
      </c>
      <c r="H4" s="262" t="s">
        <v>8</v>
      </c>
      <c r="I4" s="263" t="s">
        <v>7</v>
      </c>
    </row>
    <row r="5" spans="1:10" ht="211.5" customHeight="1" x14ac:dyDescent="0.2">
      <c r="A5" s="313" t="s">
        <v>9</v>
      </c>
      <c r="B5" s="71" t="s">
        <v>10</v>
      </c>
      <c r="C5" s="314" t="s">
        <v>510</v>
      </c>
      <c r="D5" s="36"/>
      <c r="E5" s="476"/>
      <c r="F5" s="476"/>
      <c r="G5" s="75"/>
      <c r="H5" s="264" t="s">
        <v>336</v>
      </c>
      <c r="I5" s="278" t="s">
        <v>407</v>
      </c>
    </row>
    <row r="6" spans="1:10" ht="227.25" customHeight="1" thickBot="1" x14ac:dyDescent="0.25">
      <c r="A6" s="313" t="s">
        <v>9</v>
      </c>
      <c r="B6" s="71" t="s">
        <v>11</v>
      </c>
      <c r="C6" s="314" t="s">
        <v>12</v>
      </c>
      <c r="D6" s="36"/>
      <c r="H6" s="77" t="s">
        <v>337</v>
      </c>
      <c r="I6" s="279" t="s">
        <v>408</v>
      </c>
    </row>
    <row r="7" spans="1:10" ht="140.25" customHeight="1" x14ac:dyDescent="0.2">
      <c r="A7" s="313" t="s">
        <v>9</v>
      </c>
      <c r="B7" s="71" t="s">
        <v>13</v>
      </c>
      <c r="C7" s="314" t="s">
        <v>513</v>
      </c>
    </row>
    <row r="8" spans="1:10" ht="54.75" customHeight="1" x14ac:dyDescent="0.2">
      <c r="A8" s="313" t="s">
        <v>9</v>
      </c>
      <c r="B8" s="71" t="s">
        <v>14</v>
      </c>
      <c r="C8" s="314" t="s">
        <v>370</v>
      </c>
    </row>
    <row r="9" spans="1:10" ht="217.5" customHeight="1" x14ac:dyDescent="0.2">
      <c r="A9" s="313" t="s">
        <v>9</v>
      </c>
      <c r="B9" s="71" t="s">
        <v>9</v>
      </c>
      <c r="C9" s="314" t="s">
        <v>15</v>
      </c>
    </row>
    <row r="10" spans="1:10" ht="128.25" x14ac:dyDescent="0.2">
      <c r="A10" s="313">
        <v>1</v>
      </c>
      <c r="B10" s="71" t="s">
        <v>16</v>
      </c>
      <c r="C10" s="315" t="s">
        <v>17</v>
      </c>
    </row>
    <row r="11" spans="1:10" ht="183.75" customHeight="1" x14ac:dyDescent="0.2">
      <c r="A11" s="313">
        <v>2</v>
      </c>
      <c r="B11" s="71" t="s">
        <v>371</v>
      </c>
      <c r="C11" s="315" t="s">
        <v>372</v>
      </c>
      <c r="D11" s="36"/>
      <c r="J11" s="76"/>
    </row>
    <row r="12" spans="1:10" ht="155.25" customHeight="1" x14ac:dyDescent="0.2">
      <c r="A12" s="313">
        <v>3</v>
      </c>
      <c r="B12" s="71" t="s">
        <v>18</v>
      </c>
      <c r="C12" s="315" t="s">
        <v>19</v>
      </c>
    </row>
    <row r="13" spans="1:10" ht="60.75" customHeight="1" x14ac:dyDescent="0.2">
      <c r="A13" s="313">
        <v>4</v>
      </c>
      <c r="B13" s="71" t="s">
        <v>21</v>
      </c>
      <c r="C13" s="315" t="s">
        <v>22</v>
      </c>
      <c r="D13" s="36"/>
    </row>
    <row r="14" spans="1:10" ht="60.75" customHeight="1" x14ac:dyDescent="0.2">
      <c r="A14" s="313">
        <v>5</v>
      </c>
      <c r="B14" s="71" t="s">
        <v>23</v>
      </c>
      <c r="C14" s="315" t="s">
        <v>22</v>
      </c>
    </row>
    <row r="15" spans="1:10" ht="60.75" customHeight="1" x14ac:dyDescent="0.2">
      <c r="A15" s="313">
        <v>6</v>
      </c>
      <c r="B15" s="71" t="s">
        <v>24</v>
      </c>
      <c r="C15" s="315" t="s">
        <v>22</v>
      </c>
    </row>
    <row r="16" spans="1:10" ht="60.75" customHeight="1" x14ac:dyDescent="0.2">
      <c r="A16" s="313">
        <v>7</v>
      </c>
      <c r="B16" s="71" t="s">
        <v>25</v>
      </c>
      <c r="C16" s="315" t="s">
        <v>22</v>
      </c>
    </row>
    <row r="17" spans="1:3" ht="91.5" customHeight="1" x14ac:dyDescent="0.2">
      <c r="A17" s="313">
        <v>8</v>
      </c>
      <c r="B17" s="71" t="s">
        <v>26</v>
      </c>
      <c r="C17" s="315" t="s">
        <v>396</v>
      </c>
    </row>
    <row r="18" spans="1:3" ht="263.25" customHeight="1" x14ac:dyDescent="0.2">
      <c r="A18" s="313">
        <v>9</v>
      </c>
      <c r="B18" s="71" t="s">
        <v>27</v>
      </c>
      <c r="C18" s="315" t="s">
        <v>28</v>
      </c>
    </row>
    <row r="19" spans="1:3" ht="187.9" customHeight="1" x14ac:dyDescent="0.2">
      <c r="A19" s="313">
        <v>10</v>
      </c>
      <c r="B19" s="71" t="s">
        <v>31</v>
      </c>
      <c r="C19" s="333" t="s">
        <v>499</v>
      </c>
    </row>
    <row r="20" spans="1:3" ht="30" customHeight="1" x14ac:dyDescent="0.2">
      <c r="A20" s="316" t="s">
        <v>373</v>
      </c>
      <c r="B20" s="71" t="s">
        <v>29</v>
      </c>
      <c r="C20" s="314" t="s">
        <v>30</v>
      </c>
    </row>
    <row r="22" spans="1:3" x14ac:dyDescent="0.2">
      <c r="C22" s="66"/>
    </row>
  </sheetData>
  <mergeCells count="5">
    <mergeCell ref="H1:I1"/>
    <mergeCell ref="A1:C1"/>
    <mergeCell ref="H2:I2"/>
    <mergeCell ref="E5:F5"/>
    <mergeCell ref="H3:I3"/>
  </mergeCells>
  <hyperlinks>
    <hyperlink ref="H3" r:id="rId1" display="https://www.ofwat.gov.uk/wp-content/uploads/2022/04/PR24-and-beyond-Final-guidance-on-long-term-delivery-strategies_Pr24.pd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105"/>
  <sheetViews>
    <sheetView showGridLines="0" topLeftCell="B13" zoomScale="80" zoomScaleNormal="80" workbookViewId="0">
      <pane xSplit="2" ySplit="4" topLeftCell="E62" activePane="bottomRight" state="frozen"/>
      <selection activeCell="B13" sqref="B13"/>
      <selection pane="topRight" activeCell="D13" sqref="D13"/>
      <selection pane="bottomLeft" activeCell="B17" sqref="B17"/>
      <selection pane="bottomRight" activeCell="W70" sqref="W70"/>
    </sheetView>
  </sheetViews>
  <sheetFormatPr defaultRowHeight="14.25" x14ac:dyDescent="0.2"/>
  <cols>
    <col min="1" max="1" width="4.125" customWidth="1"/>
    <col min="2" max="2" width="7.5" style="11" customWidth="1"/>
    <col min="3" max="3" width="56.75" customWidth="1"/>
    <col min="4" max="4" width="44.75" customWidth="1"/>
    <col min="5" max="6" width="8.625" style="11" customWidth="1"/>
    <col min="7" max="21" width="10.5" customWidth="1"/>
    <col min="22" max="22" width="11.625" customWidth="1"/>
    <col min="23" max="23" width="81.5" style="36" customWidth="1"/>
  </cols>
  <sheetData>
    <row r="1" spans="1:23" ht="15" x14ac:dyDescent="0.2">
      <c r="H1" s="10"/>
    </row>
    <row r="2" spans="1:23" ht="15" customHeight="1" x14ac:dyDescent="0.2">
      <c r="B2" s="18" t="s">
        <v>32</v>
      </c>
      <c r="D2" s="9"/>
      <c r="H2" s="10"/>
      <c r="N2" s="232"/>
      <c r="O2" s="481" t="s">
        <v>257</v>
      </c>
      <c r="P2" s="481"/>
      <c r="Q2" s="481"/>
      <c r="R2" s="481"/>
      <c r="S2" s="481"/>
    </row>
    <row r="3" spans="1:23" s="12" customFormat="1" ht="15" x14ac:dyDescent="0.2">
      <c r="B3" s="74" t="s">
        <v>33</v>
      </c>
      <c r="D3" s="17"/>
      <c r="E3" s="13"/>
      <c r="F3" s="13"/>
      <c r="H3" s="10"/>
      <c r="K3"/>
      <c r="L3"/>
      <c r="M3"/>
      <c r="N3" s="229"/>
      <c r="O3" s="482" t="s">
        <v>325</v>
      </c>
      <c r="P3" s="482"/>
      <c r="Q3" s="482"/>
      <c r="R3" s="482"/>
      <c r="S3" s="482"/>
      <c r="W3" s="49"/>
    </row>
    <row r="4" spans="1:23" s="12" customFormat="1" ht="15" x14ac:dyDescent="0.2">
      <c r="B4" s="58" t="s">
        <v>34</v>
      </c>
      <c r="C4" s="58"/>
      <c r="D4" s="58"/>
      <c r="E4" s="58"/>
      <c r="F4" s="58"/>
      <c r="H4" s="10"/>
      <c r="M4"/>
      <c r="N4" s="169"/>
      <c r="O4" s="481" t="s">
        <v>256</v>
      </c>
      <c r="P4" s="481"/>
      <c r="Q4" s="481"/>
      <c r="R4" s="481"/>
      <c r="S4" s="481"/>
      <c r="W4" s="49"/>
    </row>
    <row r="5" spans="1:23" s="12" customFormat="1" ht="15" x14ac:dyDescent="0.2">
      <c r="B5" s="58" t="s">
        <v>35</v>
      </c>
      <c r="C5" s="58"/>
      <c r="D5" s="58"/>
      <c r="E5" s="58"/>
      <c r="F5" s="58"/>
      <c r="H5" s="10"/>
      <c r="W5" s="49"/>
    </row>
    <row r="6" spans="1:23" s="12" customFormat="1" ht="15" x14ac:dyDescent="0.2">
      <c r="B6" s="58" t="s">
        <v>360</v>
      </c>
      <c r="C6" s="58"/>
      <c r="D6" s="58"/>
      <c r="E6" s="58"/>
      <c r="F6" s="58"/>
      <c r="H6" s="10"/>
      <c r="W6" s="49"/>
    </row>
    <row r="7" spans="1:23" s="12" customFormat="1" ht="15" x14ac:dyDescent="0.2">
      <c r="B7" s="56" t="s">
        <v>374</v>
      </c>
      <c r="C7" s="60"/>
      <c r="D7" s="60"/>
      <c r="E7" s="60"/>
      <c r="F7" s="60"/>
      <c r="H7" s="10"/>
      <c r="W7" s="49"/>
    </row>
    <row r="8" spans="1:23" s="12" customFormat="1" ht="15.75" thickBot="1" x14ac:dyDescent="0.25">
      <c r="B8" s="56"/>
      <c r="C8" s="60"/>
      <c r="D8" s="60"/>
      <c r="E8" s="60"/>
      <c r="F8" s="60"/>
      <c r="H8" s="10"/>
      <c r="W8" s="49"/>
    </row>
    <row r="9" spans="1:23" ht="18.75" x14ac:dyDescent="0.25">
      <c r="B9" s="121"/>
      <c r="C9" s="118" t="s">
        <v>265</v>
      </c>
      <c r="D9" s="110"/>
      <c r="E9" s="110"/>
      <c r="F9" s="110"/>
      <c r="G9" s="110"/>
      <c r="H9" s="110"/>
      <c r="I9" s="110"/>
      <c r="J9" s="110"/>
      <c r="K9" s="110"/>
      <c r="L9" s="110"/>
      <c r="M9" s="110"/>
      <c r="N9" s="110"/>
      <c r="O9" s="110"/>
      <c r="P9" s="110"/>
      <c r="Q9" s="122"/>
      <c r="R9" s="110"/>
      <c r="S9" s="110"/>
      <c r="T9" s="110"/>
      <c r="U9" s="110"/>
      <c r="V9" s="126"/>
      <c r="W9"/>
    </row>
    <row r="10" spans="1:23" ht="15" thickBot="1" x14ac:dyDescent="0.25">
      <c r="B10" s="113"/>
      <c r="C10" s="484" t="s">
        <v>266</v>
      </c>
      <c r="D10" s="485"/>
      <c r="E10" s="485"/>
      <c r="F10" s="485"/>
      <c r="G10" s="485"/>
      <c r="H10" s="485"/>
      <c r="I10" s="485"/>
      <c r="J10" s="485"/>
      <c r="K10" s="485"/>
      <c r="L10" s="485"/>
      <c r="M10" s="485"/>
      <c r="N10" s="485"/>
      <c r="O10" s="485"/>
      <c r="P10" s="485"/>
      <c r="Q10" s="485"/>
      <c r="R10" s="485"/>
      <c r="S10" s="485"/>
      <c r="T10" s="485"/>
      <c r="U10" s="485"/>
      <c r="V10" s="486"/>
      <c r="W10"/>
    </row>
    <row r="11" spans="1:23" s="1" customFormat="1" ht="16.5" thickBot="1" x14ac:dyDescent="0.25">
      <c r="A11" s="120"/>
      <c r="B11" s="120"/>
      <c r="C11" s="182"/>
      <c r="D11" s="182"/>
      <c r="E11" s="182"/>
      <c r="F11" s="182"/>
      <c r="G11" s="182"/>
      <c r="H11" s="182"/>
      <c r="I11" s="182"/>
      <c r="J11" s="182"/>
      <c r="K11" s="182"/>
      <c r="L11" s="182"/>
      <c r="M11" s="182"/>
      <c r="N11" s="182"/>
      <c r="O11" s="182"/>
      <c r="P11" s="182"/>
      <c r="Q11" s="182"/>
      <c r="R11" s="182"/>
      <c r="S11" s="182"/>
      <c r="T11" s="182"/>
      <c r="U11" s="182"/>
      <c r="V11" s="182"/>
    </row>
    <row r="12" spans="1:23" s="1" customFormat="1" ht="16.5" thickBot="1" x14ac:dyDescent="0.25">
      <c r="A12" s="120"/>
      <c r="B12" s="487" t="s">
        <v>267</v>
      </c>
      <c r="C12" s="488"/>
      <c r="D12" s="488"/>
      <c r="E12" s="488"/>
      <c r="F12" s="488"/>
      <c r="G12" s="488"/>
      <c r="H12" s="488"/>
      <c r="I12" s="488"/>
      <c r="J12" s="488"/>
      <c r="K12" s="488"/>
      <c r="L12" s="488"/>
      <c r="M12" s="488"/>
      <c r="N12" s="488"/>
      <c r="O12" s="488"/>
      <c r="P12" s="488"/>
      <c r="Q12" s="488"/>
      <c r="R12" s="488"/>
      <c r="S12" s="488"/>
      <c r="T12" s="488"/>
      <c r="U12" s="488"/>
      <c r="V12" s="489"/>
    </row>
    <row r="13" spans="1:23" s="1" customFormat="1" ht="15.75" x14ac:dyDescent="0.2">
      <c r="B13" s="182"/>
      <c r="C13" s="182"/>
      <c r="D13" s="182"/>
      <c r="E13" s="182"/>
      <c r="F13" s="182"/>
      <c r="G13" s="182"/>
      <c r="H13" s="182"/>
      <c r="I13" s="182"/>
      <c r="J13" s="182"/>
      <c r="K13" s="182"/>
      <c r="L13" s="182"/>
      <c r="M13" s="182"/>
      <c r="N13" s="182"/>
      <c r="O13" s="182"/>
      <c r="P13" s="182"/>
      <c r="Q13" s="182"/>
      <c r="R13" s="182"/>
      <c r="S13" s="182"/>
      <c r="T13" s="182"/>
      <c r="U13" s="182"/>
      <c r="V13" s="182"/>
    </row>
    <row r="14" spans="1:23" ht="15" thickBot="1" x14ac:dyDescent="0.25">
      <c r="G14" s="11"/>
      <c r="H14" s="11"/>
      <c r="I14" s="11"/>
      <c r="J14" s="11"/>
      <c r="K14" s="11"/>
      <c r="L14" s="11"/>
      <c r="M14" s="11"/>
      <c r="N14" s="11"/>
      <c r="O14" s="11"/>
      <c r="P14" s="11"/>
      <c r="Q14" s="11"/>
      <c r="R14" s="11"/>
      <c r="S14" s="11"/>
      <c r="T14" s="11"/>
      <c r="U14" s="11"/>
      <c r="V14" s="11"/>
    </row>
    <row r="15" spans="1:23" ht="15.75" thickBot="1" x14ac:dyDescent="0.25">
      <c r="F15" s="32" t="s">
        <v>36</v>
      </c>
      <c r="G15" s="483" t="s">
        <v>37</v>
      </c>
      <c r="H15" s="483"/>
      <c r="I15" s="483"/>
      <c r="J15" s="483"/>
      <c r="K15" s="483"/>
      <c r="L15" s="483"/>
      <c r="M15" s="483" t="s">
        <v>38</v>
      </c>
      <c r="N15" s="483"/>
      <c r="O15" s="483"/>
      <c r="P15" s="483"/>
      <c r="Q15" s="483"/>
      <c r="R15" s="490"/>
      <c r="S15" s="32" t="s">
        <v>39</v>
      </c>
      <c r="T15" s="181" t="s">
        <v>40</v>
      </c>
      <c r="U15" s="181" t="s">
        <v>41</v>
      </c>
      <c r="V15" s="11"/>
    </row>
    <row r="16" spans="1:23" ht="39" thickBot="1" x14ac:dyDescent="0.25">
      <c r="C16" s="298" t="s">
        <v>6</v>
      </c>
      <c r="D16" s="97" t="s">
        <v>42</v>
      </c>
      <c r="E16" s="97" t="s">
        <v>43</v>
      </c>
      <c r="F16" s="180" t="s">
        <v>358</v>
      </c>
      <c r="G16" s="195" t="s">
        <v>44</v>
      </c>
      <c r="H16" s="196" t="s">
        <v>45</v>
      </c>
      <c r="I16" s="196" t="s">
        <v>46</v>
      </c>
      <c r="J16" s="196" t="s">
        <v>47</v>
      </c>
      <c r="K16" s="197" t="s">
        <v>48</v>
      </c>
      <c r="L16" s="198" t="s">
        <v>211</v>
      </c>
      <c r="M16" s="195" t="s">
        <v>49</v>
      </c>
      <c r="N16" s="196" t="s">
        <v>50</v>
      </c>
      <c r="O16" s="196" t="s">
        <v>51</v>
      </c>
      <c r="P16" s="196" t="s">
        <v>52</v>
      </c>
      <c r="Q16" s="197" t="s">
        <v>53</v>
      </c>
      <c r="R16" s="198" t="s">
        <v>341</v>
      </c>
      <c r="S16" s="198" t="s">
        <v>342</v>
      </c>
      <c r="T16" s="198" t="s">
        <v>343</v>
      </c>
      <c r="U16" s="198" t="s">
        <v>344</v>
      </c>
      <c r="V16" s="198" t="s">
        <v>216</v>
      </c>
      <c r="W16" s="47" t="s">
        <v>58</v>
      </c>
    </row>
    <row r="17" spans="1:23" ht="30" x14ac:dyDescent="0.2">
      <c r="A17" s="266"/>
      <c r="B17" s="299" t="s">
        <v>59</v>
      </c>
      <c r="C17" s="208" t="s">
        <v>60</v>
      </c>
      <c r="D17" s="300" t="s">
        <v>309</v>
      </c>
      <c r="E17" s="215" t="s">
        <v>61</v>
      </c>
      <c r="F17" s="370">
        <v>19.5</v>
      </c>
      <c r="G17" s="402">
        <v>19.384786459612872</v>
      </c>
      <c r="H17" s="371">
        <v>19.384786459612872</v>
      </c>
      <c r="I17" s="372">
        <v>19.384786459612872</v>
      </c>
      <c r="J17" s="372">
        <v>19.384786459612872</v>
      </c>
      <c r="K17" s="372">
        <v>19.384786459612872</v>
      </c>
      <c r="L17" s="373">
        <f>SUM(G17:K17)</f>
        <v>96.923932298064358</v>
      </c>
      <c r="M17" s="372">
        <v>19.384786459612872</v>
      </c>
      <c r="N17" s="372">
        <v>19.384786459612872</v>
      </c>
      <c r="O17" s="372">
        <v>19.384786459612872</v>
      </c>
      <c r="P17" s="372">
        <v>19.384786459612872</v>
      </c>
      <c r="Q17" s="372">
        <v>19.384786459612872</v>
      </c>
      <c r="R17" s="373">
        <f>SUM(M17:Q17)</f>
        <v>96.923932298064358</v>
      </c>
      <c r="S17" s="372">
        <v>96.923932298064358</v>
      </c>
      <c r="T17" s="372">
        <v>96.923932298064358</v>
      </c>
      <c r="U17" s="372">
        <v>96.923932298064358</v>
      </c>
      <c r="V17" s="374">
        <f>SUM(L17,R17,S17,T17,U17)</f>
        <v>484.61966149032179</v>
      </c>
      <c r="W17" s="325" t="s">
        <v>312</v>
      </c>
    </row>
    <row r="18" spans="1:23" ht="45" x14ac:dyDescent="0.2">
      <c r="A18" s="266"/>
      <c r="B18" s="104" t="s">
        <v>62</v>
      </c>
      <c r="C18" s="29" t="s">
        <v>63</v>
      </c>
      <c r="D18" s="207" t="s">
        <v>310</v>
      </c>
      <c r="E18" s="33" t="s">
        <v>61</v>
      </c>
      <c r="F18" s="375">
        <v>19.5</v>
      </c>
      <c r="G18" s="398">
        <v>17.55000711154786</v>
      </c>
      <c r="H18" s="376">
        <v>16.346216010033746</v>
      </c>
      <c r="I18" s="377">
        <v>16.346216010033746</v>
      </c>
      <c r="J18" s="377">
        <v>16.346216010033746</v>
      </c>
      <c r="K18" s="377">
        <v>16.346216010033746</v>
      </c>
      <c r="L18" s="378">
        <f t="shared" ref="L18:L85" si="0">SUM(G18:K18)</f>
        <v>82.934871151682842</v>
      </c>
      <c r="M18" s="377">
        <v>11.975846597447601</v>
      </c>
      <c r="N18" s="377">
        <v>11.974553588745652</v>
      </c>
      <c r="O18" s="377">
        <v>11.974553588745652</v>
      </c>
      <c r="P18" s="377">
        <v>11.974553588745652</v>
      </c>
      <c r="Q18" s="377">
        <v>11.974553588745652</v>
      </c>
      <c r="R18" s="379">
        <f t="shared" ref="R18:R85" si="1">SUM(M18:Q18)</f>
        <v>59.874060952430206</v>
      </c>
      <c r="S18" s="377">
        <v>59.872767943728256</v>
      </c>
      <c r="T18" s="377">
        <v>59.898628117767238</v>
      </c>
      <c r="U18" s="377">
        <v>56.040290151152711</v>
      </c>
      <c r="V18" s="380">
        <f t="shared" ref="V18:V85" si="2">SUM(L18,R18,S18,T18,U18)</f>
        <v>318.62061831676124</v>
      </c>
      <c r="W18" s="319" t="s">
        <v>313</v>
      </c>
    </row>
    <row r="19" spans="1:23" ht="45" x14ac:dyDescent="0.2">
      <c r="A19" s="266"/>
      <c r="B19" s="104" t="s">
        <v>64</v>
      </c>
      <c r="C19" s="29" t="s">
        <v>65</v>
      </c>
      <c r="D19" s="207" t="s">
        <v>311</v>
      </c>
      <c r="E19" s="33" t="s">
        <v>61</v>
      </c>
      <c r="F19" s="375">
        <v>19.5</v>
      </c>
      <c r="G19" s="398">
        <v>16.256998409599298</v>
      </c>
      <c r="H19" s="376">
        <v>16.187175939694072</v>
      </c>
      <c r="I19" s="377">
        <v>16.099251347961573</v>
      </c>
      <c r="J19" s="377">
        <v>16.029428878056347</v>
      </c>
      <c r="K19" s="377">
        <v>15.955727382045282</v>
      </c>
      <c r="L19" s="378">
        <f t="shared" si="0"/>
        <v>80.528581957356579</v>
      </c>
      <c r="M19" s="377">
        <v>11.538809656188985</v>
      </c>
      <c r="N19" s="377">
        <v>11.519414525659759</v>
      </c>
      <c r="O19" s="377">
        <v>11.505191429938323</v>
      </c>
      <c r="P19" s="377">
        <v>11.498726386428581</v>
      </c>
      <c r="Q19" s="377">
        <v>11.485796299409094</v>
      </c>
      <c r="R19" s="379">
        <f t="shared" si="1"/>
        <v>57.547938297624739</v>
      </c>
      <c r="S19" s="377">
        <v>57.355280001034409</v>
      </c>
      <c r="T19" s="377">
        <v>57.329419826995441</v>
      </c>
      <c r="U19" s="377">
        <v>52.470293125072729</v>
      </c>
      <c r="V19" s="380">
        <f t="shared" si="2"/>
        <v>305.23151320808387</v>
      </c>
      <c r="W19" s="319" t="s">
        <v>314</v>
      </c>
    </row>
    <row r="20" spans="1:23" ht="15" x14ac:dyDescent="0.2">
      <c r="A20" s="266"/>
      <c r="B20" s="104" t="s">
        <v>66</v>
      </c>
      <c r="C20" s="29" t="s">
        <v>67</v>
      </c>
      <c r="D20" s="207" t="s">
        <v>68</v>
      </c>
      <c r="E20" s="33" t="s">
        <v>69</v>
      </c>
      <c r="F20" s="381">
        <v>0</v>
      </c>
      <c r="G20" s="399">
        <v>3.8626442999999999</v>
      </c>
      <c r="H20" s="382">
        <v>1.29890306</v>
      </c>
      <c r="I20" s="383">
        <v>1.0664223100000001</v>
      </c>
      <c r="J20" s="383">
        <v>1.1751611599999998</v>
      </c>
      <c r="K20" s="383">
        <v>1.8333393100000002</v>
      </c>
      <c r="L20" s="384">
        <f t="shared" si="0"/>
        <v>9.2364701399999998</v>
      </c>
      <c r="M20" s="383">
        <v>44.745281590000005</v>
      </c>
      <c r="N20" s="383">
        <v>8.504112039999999</v>
      </c>
      <c r="O20" s="383">
        <v>12.792446810000001</v>
      </c>
      <c r="P20" s="383">
        <v>7.9317462300000008</v>
      </c>
      <c r="Q20" s="383">
        <v>7.0806488300000003</v>
      </c>
      <c r="R20" s="385">
        <f t="shared" si="1"/>
        <v>81.054235500000004</v>
      </c>
      <c r="S20" s="383">
        <v>40.562484429999998</v>
      </c>
      <c r="T20" s="383">
        <v>39.190252469999997</v>
      </c>
      <c r="U20" s="383">
        <v>34.704860979999999</v>
      </c>
      <c r="V20" s="386">
        <f t="shared" si="2"/>
        <v>204.74830351999998</v>
      </c>
      <c r="W20" s="319" t="s">
        <v>70</v>
      </c>
    </row>
    <row r="21" spans="1:23" ht="15" x14ac:dyDescent="0.2">
      <c r="A21" s="266"/>
      <c r="B21" s="104" t="s">
        <v>71</v>
      </c>
      <c r="C21" s="29" t="s">
        <v>67</v>
      </c>
      <c r="D21" s="207" t="s">
        <v>72</v>
      </c>
      <c r="E21" s="33" t="s">
        <v>69</v>
      </c>
      <c r="F21" s="381">
        <v>0</v>
      </c>
      <c r="G21" s="399">
        <v>6.7966288378739979</v>
      </c>
      <c r="H21" s="382">
        <v>6.7988536278739984</v>
      </c>
      <c r="I21" s="383">
        <v>6.7994756378739982</v>
      </c>
      <c r="J21" s="383">
        <v>6.899155847873998</v>
      </c>
      <c r="K21" s="383">
        <v>7.0768476978739985</v>
      </c>
      <c r="L21" s="384">
        <f t="shared" si="0"/>
        <v>34.370961649369995</v>
      </c>
      <c r="M21" s="383">
        <v>4.0429778700000005</v>
      </c>
      <c r="N21" s="383">
        <v>3.6283382899999999</v>
      </c>
      <c r="O21" s="383">
        <v>3.13552118</v>
      </c>
      <c r="P21" s="383">
        <v>2.88589742</v>
      </c>
      <c r="Q21" s="383">
        <v>2.5561926499999998</v>
      </c>
      <c r="R21" s="385">
        <f t="shared" si="1"/>
        <v>16.24892741</v>
      </c>
      <c r="S21" s="383">
        <v>10.14466507</v>
      </c>
      <c r="T21" s="383">
        <v>7.2785807699999996</v>
      </c>
      <c r="U21" s="383">
        <v>6.812589</v>
      </c>
      <c r="V21" s="386">
        <f t="shared" si="2"/>
        <v>74.855723899370005</v>
      </c>
      <c r="W21" s="319" t="s">
        <v>73</v>
      </c>
    </row>
    <row r="22" spans="1:23" ht="15" x14ac:dyDescent="0.2">
      <c r="A22" s="266"/>
      <c r="B22" s="104" t="s">
        <v>74</v>
      </c>
      <c r="C22" s="29" t="s">
        <v>67</v>
      </c>
      <c r="D22" s="207" t="s">
        <v>75</v>
      </c>
      <c r="E22" s="33" t="s">
        <v>69</v>
      </c>
      <c r="F22" s="387">
        <f t="shared" ref="F22:U22" si="3">F20+F21</f>
        <v>0</v>
      </c>
      <c r="G22" s="397">
        <f t="shared" si="3"/>
        <v>10.659273137873997</v>
      </c>
      <c r="H22" s="400">
        <f t="shared" si="3"/>
        <v>8.0977566878739982</v>
      </c>
      <c r="I22" s="388">
        <f t="shared" si="3"/>
        <v>7.8658979478739983</v>
      </c>
      <c r="J22" s="388">
        <f t="shared" si="3"/>
        <v>8.0743170078739972</v>
      </c>
      <c r="K22" s="388">
        <f t="shared" si="3"/>
        <v>8.9101870078739989</v>
      </c>
      <c r="L22" s="388">
        <f t="shared" si="3"/>
        <v>43.607431789369997</v>
      </c>
      <c r="M22" s="388">
        <f t="shared" si="3"/>
        <v>48.788259460000006</v>
      </c>
      <c r="N22" s="388">
        <f t="shared" si="3"/>
        <v>12.132450329999999</v>
      </c>
      <c r="O22" s="388">
        <f t="shared" si="3"/>
        <v>15.927967990000001</v>
      </c>
      <c r="P22" s="388">
        <f t="shared" si="3"/>
        <v>10.817643650000001</v>
      </c>
      <c r="Q22" s="388">
        <f t="shared" si="3"/>
        <v>9.6368414800000011</v>
      </c>
      <c r="R22" s="388">
        <f t="shared" si="3"/>
        <v>97.303162909999998</v>
      </c>
      <c r="S22" s="388">
        <f t="shared" si="3"/>
        <v>50.7071495</v>
      </c>
      <c r="T22" s="388">
        <f t="shared" si="3"/>
        <v>46.468833239999995</v>
      </c>
      <c r="U22" s="388">
        <f t="shared" si="3"/>
        <v>41.517449980000002</v>
      </c>
      <c r="V22" s="386">
        <f>SUM(L22,R22,S22,T22,U22)</f>
        <v>279.60402741936997</v>
      </c>
      <c r="W22" s="319" t="s">
        <v>76</v>
      </c>
    </row>
    <row r="23" spans="1:23" ht="30" x14ac:dyDescent="0.2">
      <c r="A23" s="266"/>
      <c r="B23" s="104" t="s">
        <v>77</v>
      </c>
      <c r="C23" s="30" t="s">
        <v>294</v>
      </c>
      <c r="D23" s="212" t="s">
        <v>295</v>
      </c>
      <c r="E23" s="63" t="s">
        <v>78</v>
      </c>
      <c r="F23" s="360">
        <v>97.32</v>
      </c>
      <c r="G23" s="445">
        <v>99</v>
      </c>
      <c r="H23" s="367">
        <v>99</v>
      </c>
      <c r="I23" s="368">
        <v>99</v>
      </c>
      <c r="J23" s="368">
        <v>99</v>
      </c>
      <c r="K23" s="368">
        <v>99</v>
      </c>
      <c r="L23" s="369">
        <f>K23</f>
        <v>99</v>
      </c>
      <c r="M23" s="368">
        <v>99</v>
      </c>
      <c r="N23" s="368">
        <v>96.936507936507923</v>
      </c>
      <c r="O23" s="368">
        <v>96.248677248677225</v>
      </c>
      <c r="P23" s="368">
        <v>95.560846560846528</v>
      </c>
      <c r="Q23" s="368">
        <v>94.873015873015845</v>
      </c>
      <c r="R23" s="369">
        <f>Q23</f>
        <v>94.873015873015845</v>
      </c>
      <c r="S23" s="368">
        <v>91.433862433862373</v>
      </c>
      <c r="T23" s="368">
        <v>87.994708994708915</v>
      </c>
      <c r="U23" s="368">
        <v>84.555555555555458</v>
      </c>
      <c r="V23" s="369">
        <f>U23</f>
        <v>84.555555555555458</v>
      </c>
      <c r="W23" s="319" t="s">
        <v>398</v>
      </c>
    </row>
    <row r="24" spans="1:23" ht="45" x14ac:dyDescent="0.2">
      <c r="A24" s="266"/>
      <c r="B24" s="104" t="s">
        <v>79</v>
      </c>
      <c r="C24" s="30" t="s">
        <v>296</v>
      </c>
      <c r="D24" s="212" t="s">
        <v>297</v>
      </c>
      <c r="E24" s="63" t="s">
        <v>78</v>
      </c>
      <c r="F24" s="360">
        <v>98.66</v>
      </c>
      <c r="G24" s="445">
        <v>99</v>
      </c>
      <c r="H24" s="367">
        <v>99</v>
      </c>
      <c r="I24" s="368">
        <v>99</v>
      </c>
      <c r="J24" s="368">
        <v>99</v>
      </c>
      <c r="K24" s="368">
        <v>99</v>
      </c>
      <c r="L24" s="369">
        <f t="shared" ref="L24:L25" si="4">K24</f>
        <v>99</v>
      </c>
      <c r="M24" s="368">
        <v>99</v>
      </c>
      <c r="N24" s="368">
        <v>96.936507936507923</v>
      </c>
      <c r="O24" s="368">
        <v>96.248677248677225</v>
      </c>
      <c r="P24" s="368">
        <v>95.560846560846528</v>
      </c>
      <c r="Q24" s="368">
        <v>94.873015873015845</v>
      </c>
      <c r="R24" s="369">
        <f t="shared" ref="R24:R25" si="5">Q24</f>
        <v>94.873015873015845</v>
      </c>
      <c r="S24" s="368">
        <v>91.433862433862373</v>
      </c>
      <c r="T24" s="368">
        <v>87.994708994708915</v>
      </c>
      <c r="U24" s="368">
        <v>84.555555555555458</v>
      </c>
      <c r="V24" s="369">
        <f t="shared" ref="V24:V25" si="6">U24</f>
        <v>84.555555555555458</v>
      </c>
      <c r="W24" s="319" t="s">
        <v>402</v>
      </c>
    </row>
    <row r="25" spans="1:23" ht="45" x14ac:dyDescent="0.2">
      <c r="A25" s="266"/>
      <c r="B25" s="104" t="s">
        <v>80</v>
      </c>
      <c r="C25" s="30" t="s">
        <v>298</v>
      </c>
      <c r="D25" s="61" t="s">
        <v>299</v>
      </c>
      <c r="E25" s="63" t="s">
        <v>78</v>
      </c>
      <c r="F25" s="360">
        <v>98.66</v>
      </c>
      <c r="G25" s="445">
        <v>99.4</v>
      </c>
      <c r="H25" s="367">
        <v>99.4</v>
      </c>
      <c r="I25" s="368">
        <v>99.42</v>
      </c>
      <c r="J25" s="368">
        <v>99.43</v>
      </c>
      <c r="K25" s="368">
        <v>99.44</v>
      </c>
      <c r="L25" s="369">
        <f t="shared" si="4"/>
        <v>99.44</v>
      </c>
      <c r="M25" s="368">
        <v>100</v>
      </c>
      <c r="N25" s="368">
        <v>100</v>
      </c>
      <c r="O25" s="368">
        <v>100</v>
      </c>
      <c r="P25" s="368">
        <v>100</v>
      </c>
      <c r="Q25" s="368">
        <v>100</v>
      </c>
      <c r="R25" s="369">
        <f t="shared" si="5"/>
        <v>100</v>
      </c>
      <c r="S25" s="368">
        <v>100</v>
      </c>
      <c r="T25" s="368">
        <v>100</v>
      </c>
      <c r="U25" s="368">
        <v>100</v>
      </c>
      <c r="V25" s="369">
        <f t="shared" si="6"/>
        <v>100</v>
      </c>
      <c r="W25" s="319" t="s">
        <v>401</v>
      </c>
    </row>
    <row r="26" spans="1:23" ht="15" x14ac:dyDescent="0.2">
      <c r="A26" s="266"/>
      <c r="B26" s="104" t="s">
        <v>81</v>
      </c>
      <c r="C26" s="30" t="s">
        <v>300</v>
      </c>
      <c r="D26" s="61" t="s">
        <v>68</v>
      </c>
      <c r="E26" s="34" t="s">
        <v>69</v>
      </c>
      <c r="F26" s="381">
        <v>5.5602608242321203</v>
      </c>
      <c r="G26" s="399">
        <v>0</v>
      </c>
      <c r="H26" s="382">
        <v>29.431309666666664</v>
      </c>
      <c r="I26" s="383">
        <v>35.583202999999997</v>
      </c>
      <c r="J26" s="383">
        <v>35.583202999999997</v>
      </c>
      <c r="K26" s="383">
        <v>23.267059333333332</v>
      </c>
      <c r="L26" s="384">
        <f t="shared" si="0"/>
        <v>123.86477499999999</v>
      </c>
      <c r="M26" s="383">
        <v>32.088222000000009</v>
      </c>
      <c r="N26" s="383">
        <v>32.088222000000009</v>
      </c>
      <c r="O26" s="383">
        <v>32.088222000000009</v>
      </c>
      <c r="P26" s="383">
        <v>32.088222000000009</v>
      </c>
      <c r="Q26" s="383">
        <v>32.088222000000009</v>
      </c>
      <c r="R26" s="385">
        <f t="shared" si="1"/>
        <v>160.44111000000004</v>
      </c>
      <c r="S26" s="383">
        <v>153.63308478290003</v>
      </c>
      <c r="T26" s="383">
        <v>151.42908058299997</v>
      </c>
      <c r="U26" s="383">
        <v>141.33164616989998</v>
      </c>
      <c r="V26" s="386">
        <f t="shared" si="2"/>
        <v>730.69969653579994</v>
      </c>
      <c r="W26" s="319" t="s">
        <v>301</v>
      </c>
    </row>
    <row r="27" spans="1:23" ht="15" x14ac:dyDescent="0.2">
      <c r="A27" s="266"/>
      <c r="B27" s="104" t="s">
        <v>82</v>
      </c>
      <c r="C27" s="30" t="s">
        <v>300</v>
      </c>
      <c r="D27" s="61" t="s">
        <v>72</v>
      </c>
      <c r="E27" s="34" t="s">
        <v>69</v>
      </c>
      <c r="F27" s="381">
        <v>0</v>
      </c>
      <c r="G27" s="399">
        <v>0</v>
      </c>
      <c r="H27" s="382">
        <v>0</v>
      </c>
      <c r="I27" s="383">
        <v>0</v>
      </c>
      <c r="J27" s="383">
        <v>1.1466812228000001</v>
      </c>
      <c r="K27" s="383">
        <v>4.6848045267000007</v>
      </c>
      <c r="L27" s="384">
        <f t="shared" si="0"/>
        <v>5.8314857495000005</v>
      </c>
      <c r="M27" s="383">
        <v>4.6848045267000007</v>
      </c>
      <c r="N27" s="383">
        <v>4.6848045267000007</v>
      </c>
      <c r="O27" s="383">
        <v>4.2548950996850001</v>
      </c>
      <c r="P27" s="383">
        <v>6.3823426495274997</v>
      </c>
      <c r="Q27" s="383">
        <v>8.5097901993700003</v>
      </c>
      <c r="R27" s="385">
        <f t="shared" si="1"/>
        <v>28.516637001982502</v>
      </c>
      <c r="S27" s="383">
        <v>48.386417073110671</v>
      </c>
      <c r="T27" s="383">
        <v>76.792774536685982</v>
      </c>
      <c r="U27" s="383">
        <v>115.35310288410172</v>
      </c>
      <c r="V27" s="386">
        <f t="shared" si="2"/>
        <v>274.8804172453809</v>
      </c>
      <c r="W27" s="319" t="s">
        <v>302</v>
      </c>
    </row>
    <row r="28" spans="1:23" ht="15" x14ac:dyDescent="0.2">
      <c r="A28" s="266"/>
      <c r="B28" s="104" t="s">
        <v>83</v>
      </c>
      <c r="C28" s="30" t="s">
        <v>300</v>
      </c>
      <c r="D28" s="61" t="s">
        <v>75</v>
      </c>
      <c r="E28" s="34" t="s">
        <v>69</v>
      </c>
      <c r="F28" s="387">
        <f t="shared" ref="F28:U28" si="7">F26+F27</f>
        <v>5.5602608242321203</v>
      </c>
      <c r="G28" s="397">
        <f t="shared" si="7"/>
        <v>0</v>
      </c>
      <c r="H28" s="400">
        <f t="shared" si="7"/>
        <v>29.431309666666664</v>
      </c>
      <c r="I28" s="388">
        <f t="shared" si="7"/>
        <v>35.583202999999997</v>
      </c>
      <c r="J28" s="388">
        <f t="shared" si="7"/>
        <v>36.729884222799996</v>
      </c>
      <c r="K28" s="388">
        <f t="shared" si="7"/>
        <v>27.951863860033335</v>
      </c>
      <c r="L28" s="384">
        <f t="shared" si="7"/>
        <v>129.6962607495</v>
      </c>
      <c r="M28" s="388">
        <f t="shared" si="7"/>
        <v>36.773026526700008</v>
      </c>
      <c r="N28" s="388">
        <f t="shared" si="7"/>
        <v>36.773026526700008</v>
      </c>
      <c r="O28" s="388">
        <f t="shared" si="7"/>
        <v>36.34311709968501</v>
      </c>
      <c r="P28" s="388">
        <f t="shared" si="7"/>
        <v>38.47056464952751</v>
      </c>
      <c r="Q28" s="388">
        <f t="shared" si="7"/>
        <v>40.598012199370011</v>
      </c>
      <c r="R28" s="388">
        <f t="shared" si="7"/>
        <v>188.95774700198254</v>
      </c>
      <c r="S28" s="388">
        <f t="shared" si="7"/>
        <v>202.01950185601069</v>
      </c>
      <c r="T28" s="388">
        <f t="shared" si="7"/>
        <v>228.22185511968596</v>
      </c>
      <c r="U28" s="388">
        <f t="shared" si="7"/>
        <v>256.68474905400171</v>
      </c>
      <c r="V28" s="386">
        <f t="shared" si="2"/>
        <v>1005.5801137811809</v>
      </c>
      <c r="W28" s="319" t="s">
        <v>303</v>
      </c>
    </row>
    <row r="29" spans="1:23" ht="30" x14ac:dyDescent="0.2">
      <c r="A29" s="266"/>
      <c r="B29" s="104" t="s">
        <v>84</v>
      </c>
      <c r="C29" s="29" t="s">
        <v>85</v>
      </c>
      <c r="D29" s="207" t="s">
        <v>86</v>
      </c>
      <c r="E29" s="33" t="s">
        <v>78</v>
      </c>
      <c r="F29" s="360">
        <v>15.02</v>
      </c>
      <c r="G29" s="445">
        <v>13.942483427309268</v>
      </c>
      <c r="H29" s="367">
        <v>14.421987051363661</v>
      </c>
      <c r="I29" s="368">
        <v>14.894574544489053</v>
      </c>
      <c r="J29" s="368">
        <v>15.360394467745452</v>
      </c>
      <c r="K29" s="368">
        <v>15.819591157579341</v>
      </c>
      <c r="L29" s="369">
        <f>K29</f>
        <v>15.819591157579341</v>
      </c>
      <c r="M29" s="368">
        <v>15.874818328249876</v>
      </c>
      <c r="N29" s="368">
        <v>15.929271263041567</v>
      </c>
      <c r="O29" s="368">
        <v>15.982966129774164</v>
      </c>
      <c r="P29" s="368">
        <v>16.035918649217731</v>
      </c>
      <c r="Q29" s="368">
        <v>16.088144110438005</v>
      </c>
      <c r="R29" s="369">
        <f>Q29</f>
        <v>16.088144110438005</v>
      </c>
      <c r="S29" s="368">
        <v>16.338872246376994</v>
      </c>
      <c r="T29" s="368">
        <v>16.387034034578761</v>
      </c>
      <c r="U29" s="368">
        <v>16.434564864651001</v>
      </c>
      <c r="V29" s="369">
        <f>U29</f>
        <v>16.434564864651001</v>
      </c>
      <c r="W29" s="319" t="s">
        <v>375</v>
      </c>
    </row>
    <row r="30" spans="1:23" ht="45" x14ac:dyDescent="0.2">
      <c r="A30" s="266"/>
      <c r="B30" s="104" t="s">
        <v>87</v>
      </c>
      <c r="C30" s="29" t="s">
        <v>88</v>
      </c>
      <c r="D30" s="207" t="s">
        <v>89</v>
      </c>
      <c r="E30" s="33" t="s">
        <v>78</v>
      </c>
      <c r="F30" s="360">
        <v>15.02</v>
      </c>
      <c r="G30" s="445">
        <v>13.942483427309268</v>
      </c>
      <c r="H30" s="367">
        <v>14.411760359876785</v>
      </c>
      <c r="I30" s="368">
        <v>14.881037292444304</v>
      </c>
      <c r="J30" s="368">
        <v>15.350314225011823</v>
      </c>
      <c r="K30" s="368">
        <v>15.819591157579341</v>
      </c>
      <c r="L30" s="369">
        <f t="shared" ref="L30:L31" si="8">K30</f>
        <v>15.819591157579341</v>
      </c>
      <c r="M30" s="368">
        <v>15.874818328249876</v>
      </c>
      <c r="N30" s="368">
        <v>15.928149773796907</v>
      </c>
      <c r="O30" s="368">
        <v>15.981481219343941</v>
      </c>
      <c r="P30" s="368">
        <v>16.034812664890975</v>
      </c>
      <c r="Q30" s="368">
        <v>16.088144110438005</v>
      </c>
      <c r="R30" s="369">
        <f t="shared" ref="R30:R31" si="9">Q30</f>
        <v>16.088144110438005</v>
      </c>
      <c r="S30" s="368">
        <v>16.338872246376994</v>
      </c>
      <c r="T30" s="368">
        <v>16.387034034578761</v>
      </c>
      <c r="U30" s="368">
        <v>16.434564864651001</v>
      </c>
      <c r="V30" s="369">
        <f t="shared" ref="V30:V31" si="10">U30</f>
        <v>16.434564864651001</v>
      </c>
      <c r="W30" s="319" t="s">
        <v>376</v>
      </c>
    </row>
    <row r="31" spans="1:23" ht="45" x14ac:dyDescent="0.2">
      <c r="A31" s="266"/>
      <c r="B31" s="104" t="s">
        <v>90</v>
      </c>
      <c r="C31" s="29" t="s">
        <v>91</v>
      </c>
      <c r="D31" s="207" t="s">
        <v>92</v>
      </c>
      <c r="E31" s="33" t="s">
        <v>78</v>
      </c>
      <c r="F31" s="360">
        <v>15.02</v>
      </c>
      <c r="G31" s="445">
        <v>13.939719010178589</v>
      </c>
      <c r="H31" s="367">
        <v>14.406725068555998</v>
      </c>
      <c r="I31" s="368">
        <v>14.873731126933404</v>
      </c>
      <c r="J31" s="368">
        <v>15.340737185310813</v>
      </c>
      <c r="K31" s="368">
        <v>15.807743243688222</v>
      </c>
      <c r="L31" s="369">
        <f t="shared" si="8"/>
        <v>15.807743243688222</v>
      </c>
      <c r="M31" s="368">
        <v>15.856745661875934</v>
      </c>
      <c r="N31" s="368">
        <v>15.906229436978048</v>
      </c>
      <c r="O31" s="368">
        <v>15.955713212080159</v>
      </c>
      <c r="P31" s="368">
        <v>16.00519698718227</v>
      </c>
      <c r="Q31" s="368">
        <v>16.054680762284384</v>
      </c>
      <c r="R31" s="369">
        <f t="shared" si="9"/>
        <v>16.054680762284384</v>
      </c>
      <c r="S31" s="368">
        <v>16.280492672810041</v>
      </c>
      <c r="T31" s="368">
        <v>16.324378822062094</v>
      </c>
      <c r="U31" s="368">
        <v>16.369737543217617</v>
      </c>
      <c r="V31" s="369">
        <f t="shared" si="10"/>
        <v>16.369737543217617</v>
      </c>
      <c r="W31" s="319" t="s">
        <v>377</v>
      </c>
    </row>
    <row r="32" spans="1:23" ht="15" x14ac:dyDescent="0.2">
      <c r="A32" s="266"/>
      <c r="B32" s="104" t="s">
        <v>93</v>
      </c>
      <c r="C32" s="29" t="s">
        <v>94</v>
      </c>
      <c r="D32" s="207" t="s">
        <v>68</v>
      </c>
      <c r="E32" s="33" t="s">
        <v>69</v>
      </c>
      <c r="F32" s="381">
        <v>0</v>
      </c>
      <c r="G32" s="399">
        <v>0</v>
      </c>
      <c r="H32" s="382">
        <v>0</v>
      </c>
      <c r="I32" s="383">
        <v>0</v>
      </c>
      <c r="J32" s="383">
        <v>0</v>
      </c>
      <c r="K32" s="389">
        <v>0</v>
      </c>
      <c r="L32" s="384">
        <f t="shared" si="0"/>
        <v>0</v>
      </c>
      <c r="M32" s="383">
        <v>0</v>
      </c>
      <c r="N32" s="383">
        <v>0</v>
      </c>
      <c r="O32" s="383">
        <v>0</v>
      </c>
      <c r="P32" s="383">
        <v>0</v>
      </c>
      <c r="Q32" s="383">
        <v>0</v>
      </c>
      <c r="R32" s="385">
        <f t="shared" si="1"/>
        <v>0</v>
      </c>
      <c r="S32" s="383">
        <v>0</v>
      </c>
      <c r="T32" s="383">
        <v>0</v>
      </c>
      <c r="U32" s="383">
        <v>0</v>
      </c>
      <c r="V32" s="386">
        <f t="shared" si="2"/>
        <v>0</v>
      </c>
      <c r="W32" s="319" t="s">
        <v>95</v>
      </c>
    </row>
    <row r="33" spans="1:23" ht="15" x14ac:dyDescent="0.2">
      <c r="A33" s="266"/>
      <c r="B33" s="104" t="s">
        <v>96</v>
      </c>
      <c r="C33" s="29" t="s">
        <v>94</v>
      </c>
      <c r="D33" s="207" t="s">
        <v>72</v>
      </c>
      <c r="E33" s="33" t="s">
        <v>69</v>
      </c>
      <c r="F33" s="381">
        <v>0</v>
      </c>
      <c r="G33" s="399">
        <v>0</v>
      </c>
      <c r="H33" s="382">
        <v>0</v>
      </c>
      <c r="I33" s="383">
        <v>0</v>
      </c>
      <c r="J33" s="383">
        <v>0</v>
      </c>
      <c r="K33" s="383">
        <v>0</v>
      </c>
      <c r="L33" s="384">
        <f t="shared" si="0"/>
        <v>0</v>
      </c>
      <c r="M33" s="383">
        <v>0</v>
      </c>
      <c r="N33" s="383">
        <v>0</v>
      </c>
      <c r="O33" s="383">
        <v>0</v>
      </c>
      <c r="P33" s="383">
        <v>0</v>
      </c>
      <c r="Q33" s="383">
        <v>0</v>
      </c>
      <c r="R33" s="385">
        <f t="shared" si="1"/>
        <v>0</v>
      </c>
      <c r="S33" s="383">
        <v>0</v>
      </c>
      <c r="T33" s="383">
        <v>0</v>
      </c>
      <c r="U33" s="383">
        <v>0</v>
      </c>
      <c r="V33" s="386">
        <f t="shared" si="2"/>
        <v>0</v>
      </c>
      <c r="W33" s="319" t="s">
        <v>97</v>
      </c>
    </row>
    <row r="34" spans="1:23" ht="15" x14ac:dyDescent="0.2">
      <c r="A34" s="266"/>
      <c r="B34" s="104" t="s">
        <v>98</v>
      </c>
      <c r="C34" s="29" t="s">
        <v>94</v>
      </c>
      <c r="D34" s="207" t="s">
        <v>75</v>
      </c>
      <c r="E34" s="33" t="s">
        <v>69</v>
      </c>
      <c r="F34" s="387">
        <f t="shared" ref="F34:U34" si="11">F32+F33</f>
        <v>0</v>
      </c>
      <c r="G34" s="397">
        <f t="shared" si="11"/>
        <v>0</v>
      </c>
      <c r="H34" s="400">
        <f t="shared" si="11"/>
        <v>0</v>
      </c>
      <c r="I34" s="388">
        <f t="shared" si="11"/>
        <v>0</v>
      </c>
      <c r="J34" s="388">
        <f t="shared" si="11"/>
        <v>0</v>
      </c>
      <c r="K34" s="388">
        <f t="shared" si="11"/>
        <v>0</v>
      </c>
      <c r="L34" s="384">
        <f t="shared" si="11"/>
        <v>0</v>
      </c>
      <c r="M34" s="388">
        <f t="shared" si="11"/>
        <v>0</v>
      </c>
      <c r="N34" s="388">
        <f t="shared" si="11"/>
        <v>0</v>
      </c>
      <c r="O34" s="388">
        <f t="shared" si="11"/>
        <v>0</v>
      </c>
      <c r="P34" s="388">
        <f t="shared" si="11"/>
        <v>0</v>
      </c>
      <c r="Q34" s="388">
        <f t="shared" si="11"/>
        <v>0</v>
      </c>
      <c r="R34" s="388">
        <f t="shared" si="11"/>
        <v>0</v>
      </c>
      <c r="S34" s="388">
        <f t="shared" si="11"/>
        <v>0</v>
      </c>
      <c r="T34" s="388">
        <f t="shared" si="11"/>
        <v>0</v>
      </c>
      <c r="U34" s="388">
        <f t="shared" si="11"/>
        <v>0</v>
      </c>
      <c r="V34" s="386">
        <f t="shared" si="2"/>
        <v>0</v>
      </c>
      <c r="W34" s="319" t="s">
        <v>99</v>
      </c>
    </row>
    <row r="35" spans="1:23" ht="30" x14ac:dyDescent="0.2">
      <c r="A35" s="266"/>
      <c r="B35" s="104" t="s">
        <v>100</v>
      </c>
      <c r="C35" s="64" t="s">
        <v>101</v>
      </c>
      <c r="D35" s="61" t="s">
        <v>102</v>
      </c>
      <c r="E35" s="34" t="s">
        <v>103</v>
      </c>
      <c r="F35" s="375">
        <v>1403</v>
      </c>
      <c r="G35" s="398">
        <v>1401</v>
      </c>
      <c r="H35" s="376">
        <v>1401</v>
      </c>
      <c r="I35" s="377">
        <v>1401</v>
      </c>
      <c r="J35" s="377">
        <v>1401</v>
      </c>
      <c r="K35" s="377">
        <v>1401</v>
      </c>
      <c r="L35" s="378">
        <f>K35</f>
        <v>1401</v>
      </c>
      <c r="M35" s="377">
        <v>1401</v>
      </c>
      <c r="N35" s="377">
        <v>1401</v>
      </c>
      <c r="O35" s="377">
        <v>1401</v>
      </c>
      <c r="P35" s="377">
        <v>1401</v>
      </c>
      <c r="Q35" s="377">
        <v>1401</v>
      </c>
      <c r="R35" s="378">
        <f>Q35</f>
        <v>1401</v>
      </c>
      <c r="S35" s="377">
        <v>1401</v>
      </c>
      <c r="T35" s="377">
        <v>1401</v>
      </c>
      <c r="U35" s="377">
        <v>1401</v>
      </c>
      <c r="V35" s="378">
        <f>U35</f>
        <v>1401</v>
      </c>
      <c r="W35" s="319" t="s">
        <v>378</v>
      </c>
    </row>
    <row r="36" spans="1:23" ht="45" x14ac:dyDescent="0.2">
      <c r="A36" s="266"/>
      <c r="B36" s="104" t="s">
        <v>104</v>
      </c>
      <c r="C36" s="64" t="s">
        <v>105</v>
      </c>
      <c r="D36" s="61" t="s">
        <v>106</v>
      </c>
      <c r="E36" s="34" t="s">
        <v>103</v>
      </c>
      <c r="F36" s="375">
        <v>1402</v>
      </c>
      <c r="G36" s="398">
        <v>1401</v>
      </c>
      <c r="H36" s="376">
        <v>1401</v>
      </c>
      <c r="I36" s="377">
        <v>1401</v>
      </c>
      <c r="J36" s="377">
        <v>1401</v>
      </c>
      <c r="K36" s="377">
        <v>1401</v>
      </c>
      <c r="L36" s="378">
        <f t="shared" ref="L36:L37" si="12">K36</f>
        <v>1401</v>
      </c>
      <c r="M36" s="377">
        <v>1401</v>
      </c>
      <c r="N36" s="377">
        <v>1401</v>
      </c>
      <c r="O36" s="377">
        <v>1401</v>
      </c>
      <c r="P36" s="377">
        <v>1401</v>
      </c>
      <c r="Q36" s="377">
        <v>1401</v>
      </c>
      <c r="R36" s="378">
        <f t="shared" ref="R36:R37" si="13">Q36</f>
        <v>1401</v>
      </c>
      <c r="S36" s="377">
        <v>1401</v>
      </c>
      <c r="T36" s="377">
        <v>1401</v>
      </c>
      <c r="U36" s="377">
        <v>1401</v>
      </c>
      <c r="V36" s="378">
        <f t="shared" ref="V36:V37" si="14">U36</f>
        <v>1401</v>
      </c>
      <c r="W36" s="319" t="s">
        <v>379</v>
      </c>
    </row>
    <row r="37" spans="1:23" ht="45" x14ac:dyDescent="0.2">
      <c r="A37" s="266"/>
      <c r="B37" s="203" t="s">
        <v>107</v>
      </c>
      <c r="C37" s="64" t="s">
        <v>108</v>
      </c>
      <c r="D37" s="205" t="s">
        <v>109</v>
      </c>
      <c r="E37" s="65" t="s">
        <v>103</v>
      </c>
      <c r="F37" s="375">
        <v>1402</v>
      </c>
      <c r="G37" s="398">
        <v>1401</v>
      </c>
      <c r="H37" s="376">
        <v>1401</v>
      </c>
      <c r="I37" s="377">
        <v>1401</v>
      </c>
      <c r="J37" s="377">
        <v>1069</v>
      </c>
      <c r="K37" s="377">
        <v>1014</v>
      </c>
      <c r="L37" s="378">
        <f t="shared" si="12"/>
        <v>1014</v>
      </c>
      <c r="M37" s="377">
        <v>1013</v>
      </c>
      <c r="N37" s="377">
        <v>1013</v>
      </c>
      <c r="O37" s="377">
        <v>1013</v>
      </c>
      <c r="P37" s="377">
        <v>1013</v>
      </c>
      <c r="Q37" s="377">
        <v>831</v>
      </c>
      <c r="R37" s="378">
        <f t="shared" si="13"/>
        <v>831</v>
      </c>
      <c r="S37" s="377">
        <v>608</v>
      </c>
      <c r="T37" s="377">
        <v>313</v>
      </c>
      <c r="U37" s="377">
        <v>0</v>
      </c>
      <c r="V37" s="378">
        <f t="shared" si="14"/>
        <v>0</v>
      </c>
      <c r="W37" s="319" t="s">
        <v>380</v>
      </c>
    </row>
    <row r="38" spans="1:23" ht="15" x14ac:dyDescent="0.2">
      <c r="A38" s="266"/>
      <c r="B38" s="203" t="s">
        <v>110</v>
      </c>
      <c r="C38" s="64" t="s">
        <v>111</v>
      </c>
      <c r="D38" s="205" t="s">
        <v>68</v>
      </c>
      <c r="E38" s="65" t="s">
        <v>69</v>
      </c>
      <c r="F38" s="381">
        <v>13.868223033967061</v>
      </c>
      <c r="G38" s="399">
        <v>171.39919252498854</v>
      </c>
      <c r="H38" s="382">
        <v>132.78865257816636</v>
      </c>
      <c r="I38" s="383">
        <v>706.06375973265096</v>
      </c>
      <c r="J38" s="383">
        <v>833.06266093297745</v>
      </c>
      <c r="K38" s="383">
        <v>196.98462955381754</v>
      </c>
      <c r="L38" s="384">
        <f t="shared" si="0"/>
        <v>2040.2988953226009</v>
      </c>
      <c r="M38" s="383">
        <v>315.25436135979243</v>
      </c>
      <c r="N38" s="383">
        <v>276.26020367239465</v>
      </c>
      <c r="O38" s="383">
        <v>272.79841610895312</v>
      </c>
      <c r="P38" s="383">
        <v>271.546610885821</v>
      </c>
      <c r="Q38" s="383">
        <v>271.546610885821</v>
      </c>
      <c r="R38" s="385">
        <f t="shared" si="1"/>
        <v>1407.4062029127822</v>
      </c>
      <c r="S38" s="383">
        <v>3366.5919279220889</v>
      </c>
      <c r="T38" s="383">
        <v>3355.2366806386981</v>
      </c>
      <c r="U38" s="383">
        <v>3317.3409260181988</v>
      </c>
      <c r="V38" s="386">
        <f t="shared" si="2"/>
        <v>13486.874632814368</v>
      </c>
      <c r="W38" s="319" t="s">
        <v>381</v>
      </c>
    </row>
    <row r="39" spans="1:23" ht="15" x14ac:dyDescent="0.2">
      <c r="A39" s="266"/>
      <c r="B39" s="203" t="s">
        <v>112</v>
      </c>
      <c r="C39" s="64" t="s">
        <v>111</v>
      </c>
      <c r="D39" s="205" t="s">
        <v>72</v>
      </c>
      <c r="E39" s="65" t="s">
        <v>69</v>
      </c>
      <c r="F39" s="381">
        <v>0</v>
      </c>
      <c r="G39" s="399">
        <v>0</v>
      </c>
      <c r="H39" s="382">
        <v>0</v>
      </c>
      <c r="I39" s="383">
        <v>0</v>
      </c>
      <c r="J39" s="383">
        <v>0</v>
      </c>
      <c r="K39" s="383">
        <v>1.7730596291084126</v>
      </c>
      <c r="L39" s="384">
        <f t="shared" si="0"/>
        <v>1.7730596291084126</v>
      </c>
      <c r="M39" s="383">
        <v>18.932617294953886</v>
      </c>
      <c r="N39" s="383">
        <v>18.932617294953886</v>
      </c>
      <c r="O39" s="383">
        <v>18.932617294953886</v>
      </c>
      <c r="P39" s="383">
        <v>18.932617294953886</v>
      </c>
      <c r="Q39" s="383">
        <v>32.809464423599373</v>
      </c>
      <c r="R39" s="385">
        <f t="shared" si="1"/>
        <v>108.53993360341491</v>
      </c>
      <c r="S39" s="383">
        <v>210.65418506016042</v>
      </c>
      <c r="T39" s="383">
        <v>382.58108324488961</v>
      </c>
      <c r="U39" s="383">
        <v>553.6564342771353</v>
      </c>
      <c r="V39" s="386">
        <f t="shared" si="2"/>
        <v>1257.2046958147087</v>
      </c>
      <c r="W39" s="319" t="s">
        <v>382</v>
      </c>
    </row>
    <row r="40" spans="1:23" ht="15" x14ac:dyDescent="0.2">
      <c r="A40" s="266"/>
      <c r="B40" s="203" t="s">
        <v>113</v>
      </c>
      <c r="C40" s="64" t="s">
        <v>111</v>
      </c>
      <c r="D40" s="205" t="s">
        <v>75</v>
      </c>
      <c r="E40" s="65" t="s">
        <v>69</v>
      </c>
      <c r="F40" s="387">
        <f t="shared" ref="F40:U40" si="15">F38+F39</f>
        <v>13.868223033967061</v>
      </c>
      <c r="G40" s="397">
        <f t="shared" si="15"/>
        <v>171.39919252498854</v>
      </c>
      <c r="H40" s="400">
        <f t="shared" si="15"/>
        <v>132.78865257816636</v>
      </c>
      <c r="I40" s="388">
        <f t="shared" si="15"/>
        <v>706.06375973265096</v>
      </c>
      <c r="J40" s="388">
        <f t="shared" si="15"/>
        <v>833.06266093297745</v>
      </c>
      <c r="K40" s="388">
        <f t="shared" si="15"/>
        <v>198.75768918292596</v>
      </c>
      <c r="L40" s="384">
        <f t="shared" si="15"/>
        <v>2042.0719549517094</v>
      </c>
      <c r="M40" s="388">
        <f t="shared" si="15"/>
        <v>334.18697865474633</v>
      </c>
      <c r="N40" s="388">
        <f t="shared" si="15"/>
        <v>295.19282096734855</v>
      </c>
      <c r="O40" s="388">
        <f t="shared" si="15"/>
        <v>291.73103340390702</v>
      </c>
      <c r="P40" s="388">
        <f t="shared" si="15"/>
        <v>290.4792281807749</v>
      </c>
      <c r="Q40" s="388">
        <f t="shared" si="15"/>
        <v>304.35607530942036</v>
      </c>
      <c r="R40" s="388">
        <f t="shared" si="15"/>
        <v>1515.9461365161972</v>
      </c>
      <c r="S40" s="388">
        <f t="shared" si="15"/>
        <v>3577.2461129822491</v>
      </c>
      <c r="T40" s="388">
        <f t="shared" si="15"/>
        <v>3737.8177638835878</v>
      </c>
      <c r="U40" s="388">
        <f t="shared" si="15"/>
        <v>3870.9973602953341</v>
      </c>
      <c r="V40" s="386">
        <f t="shared" si="2"/>
        <v>14744.079328629077</v>
      </c>
      <c r="W40" s="319" t="s">
        <v>383</v>
      </c>
    </row>
    <row r="41" spans="1:23" ht="30" x14ac:dyDescent="0.2">
      <c r="A41" s="266"/>
      <c r="B41" s="104" t="s">
        <v>114</v>
      </c>
      <c r="C41" s="209" t="s">
        <v>115</v>
      </c>
      <c r="D41" s="206" t="s">
        <v>116</v>
      </c>
      <c r="E41" s="63" t="s">
        <v>103</v>
      </c>
      <c r="F41" s="375">
        <v>483</v>
      </c>
      <c r="G41" s="375">
        <v>459</v>
      </c>
      <c r="H41" s="376">
        <v>459</v>
      </c>
      <c r="I41" s="377">
        <v>459</v>
      </c>
      <c r="J41" s="377">
        <v>459</v>
      </c>
      <c r="K41" s="377">
        <v>459</v>
      </c>
      <c r="L41" s="378">
        <f>K41</f>
        <v>459</v>
      </c>
      <c r="M41" s="377">
        <v>459</v>
      </c>
      <c r="N41" s="377">
        <v>459</v>
      </c>
      <c r="O41" s="377">
        <v>459</v>
      </c>
      <c r="P41" s="377">
        <v>459</v>
      </c>
      <c r="Q41" s="377">
        <v>459</v>
      </c>
      <c r="R41" s="378">
        <f>Q41</f>
        <v>459</v>
      </c>
      <c r="S41" s="377">
        <v>459</v>
      </c>
      <c r="T41" s="377">
        <v>459</v>
      </c>
      <c r="U41" s="377">
        <v>459</v>
      </c>
      <c r="V41" s="378">
        <f>U41</f>
        <v>459</v>
      </c>
      <c r="W41" s="319" t="s">
        <v>130</v>
      </c>
    </row>
    <row r="42" spans="1:23" ht="45" x14ac:dyDescent="0.2">
      <c r="A42" s="266"/>
      <c r="B42" s="104" t="s">
        <v>117</v>
      </c>
      <c r="C42" s="209" t="s">
        <v>118</v>
      </c>
      <c r="D42" s="206" t="s">
        <v>119</v>
      </c>
      <c r="E42" s="63" t="s">
        <v>103</v>
      </c>
      <c r="F42" s="375">
        <v>460</v>
      </c>
      <c r="G42" s="398">
        <v>459</v>
      </c>
      <c r="H42" s="376">
        <v>459</v>
      </c>
      <c r="I42" s="377">
        <v>459</v>
      </c>
      <c r="J42" s="377">
        <v>459</v>
      </c>
      <c r="K42" s="377">
        <v>459</v>
      </c>
      <c r="L42" s="378">
        <f t="shared" ref="L42:L43" si="16">K42</f>
        <v>459</v>
      </c>
      <c r="M42" s="377">
        <v>459</v>
      </c>
      <c r="N42" s="377">
        <v>459</v>
      </c>
      <c r="O42" s="377">
        <v>459</v>
      </c>
      <c r="P42" s="377">
        <v>459</v>
      </c>
      <c r="Q42" s="377">
        <v>459</v>
      </c>
      <c r="R42" s="378">
        <f t="shared" ref="R42:R43" si="17">Q42</f>
        <v>459</v>
      </c>
      <c r="S42" s="377">
        <v>459</v>
      </c>
      <c r="T42" s="377">
        <v>459</v>
      </c>
      <c r="U42" s="377">
        <v>459</v>
      </c>
      <c r="V42" s="378">
        <f t="shared" ref="V42:V43" si="18">U42</f>
        <v>459</v>
      </c>
      <c r="W42" s="319" t="s">
        <v>134</v>
      </c>
    </row>
    <row r="43" spans="1:23" ht="45" x14ac:dyDescent="0.2">
      <c r="A43" s="266"/>
      <c r="B43" s="104" t="s">
        <v>120</v>
      </c>
      <c r="C43" s="209" t="s">
        <v>121</v>
      </c>
      <c r="D43" s="206" t="s">
        <v>122</v>
      </c>
      <c r="E43" s="63" t="s">
        <v>103</v>
      </c>
      <c r="F43" s="375">
        <v>460</v>
      </c>
      <c r="G43" s="398">
        <v>484</v>
      </c>
      <c r="H43" s="376">
        <v>484</v>
      </c>
      <c r="I43" s="377">
        <v>484</v>
      </c>
      <c r="J43" s="377">
        <v>342</v>
      </c>
      <c r="K43" s="377">
        <v>300</v>
      </c>
      <c r="L43" s="378">
        <f t="shared" si="16"/>
        <v>300</v>
      </c>
      <c r="M43" s="377">
        <v>300</v>
      </c>
      <c r="N43" s="377">
        <v>300</v>
      </c>
      <c r="O43" s="377">
        <v>300</v>
      </c>
      <c r="P43" s="377">
        <v>300</v>
      </c>
      <c r="Q43" s="377">
        <v>141</v>
      </c>
      <c r="R43" s="378">
        <f t="shared" si="17"/>
        <v>141</v>
      </c>
      <c r="S43" s="377">
        <v>60</v>
      </c>
      <c r="T43" s="377">
        <v>28</v>
      </c>
      <c r="U43" s="377">
        <v>0</v>
      </c>
      <c r="V43" s="378">
        <f t="shared" si="18"/>
        <v>0</v>
      </c>
      <c r="W43" s="319" t="s">
        <v>138</v>
      </c>
    </row>
    <row r="44" spans="1:23" ht="15" x14ac:dyDescent="0.2">
      <c r="A44" s="266"/>
      <c r="B44" s="104" t="s">
        <v>123</v>
      </c>
      <c r="C44" s="209" t="s">
        <v>124</v>
      </c>
      <c r="D44" s="206" t="s">
        <v>68</v>
      </c>
      <c r="E44" s="63" t="s">
        <v>69</v>
      </c>
      <c r="F44" s="381">
        <v>51.556782601328607</v>
      </c>
      <c r="G44" s="399">
        <v>3.8421043266302955E-13</v>
      </c>
      <c r="H44" s="382">
        <v>2.9766059517672404E-13</v>
      </c>
      <c r="I44" s="383">
        <v>1.5827207737575382E-12</v>
      </c>
      <c r="J44" s="383">
        <v>1.8674029945958481E-12</v>
      </c>
      <c r="K44" s="383">
        <v>4.4156304725767482E-13</v>
      </c>
      <c r="L44" s="384">
        <f t="shared" si="0"/>
        <v>4.5735578434508142E-12</v>
      </c>
      <c r="M44" s="383">
        <v>1.0019557115105047E-13</v>
      </c>
      <c r="N44" s="383">
        <v>1.0805431904015882E-14</v>
      </c>
      <c r="O44" s="383">
        <v>2.8696361158253514E-15</v>
      </c>
      <c r="P44" s="383">
        <v>0</v>
      </c>
      <c r="Q44" s="383">
        <v>0</v>
      </c>
      <c r="R44" s="385">
        <f t="shared" si="1"/>
        <v>1.138706391708917E-13</v>
      </c>
      <c r="S44" s="383">
        <v>2.1114837300000002</v>
      </c>
      <c r="T44" s="383">
        <v>3.0359512800000004</v>
      </c>
      <c r="U44" s="383">
        <v>0</v>
      </c>
      <c r="V44" s="386">
        <f t="shared" si="2"/>
        <v>5.1474350100046884</v>
      </c>
      <c r="W44" s="319" t="s">
        <v>384</v>
      </c>
    </row>
    <row r="45" spans="1:23" ht="15" x14ac:dyDescent="0.2">
      <c r="A45" s="266"/>
      <c r="B45" s="104" t="s">
        <v>125</v>
      </c>
      <c r="C45" s="209" t="s">
        <v>124</v>
      </c>
      <c r="D45" s="206" t="s">
        <v>72</v>
      </c>
      <c r="E45" s="63" t="s">
        <v>69</v>
      </c>
      <c r="F45" s="381">
        <v>0</v>
      </c>
      <c r="G45" s="399">
        <v>0</v>
      </c>
      <c r="H45" s="382">
        <v>0</v>
      </c>
      <c r="I45" s="383">
        <v>0</v>
      </c>
      <c r="J45" s="383">
        <v>0</v>
      </c>
      <c r="K45" s="383">
        <v>4.0645588092936044E-15</v>
      </c>
      <c r="L45" s="384">
        <f t="shared" si="0"/>
        <v>4.0645588092936044E-15</v>
      </c>
      <c r="M45" s="383">
        <v>4.3401098951130674E-14</v>
      </c>
      <c r="N45" s="383">
        <v>4.3401098951130674E-14</v>
      </c>
      <c r="O45" s="383">
        <v>4.3401098951130674E-14</v>
      </c>
      <c r="P45" s="383">
        <v>4.3401098951130674E-14</v>
      </c>
      <c r="Q45" s="383">
        <v>4.3401098951130674E-14</v>
      </c>
      <c r="R45" s="385">
        <f t="shared" si="1"/>
        <v>2.1700549475565336E-13</v>
      </c>
      <c r="S45" s="383">
        <v>2.1580631656997595E-2</v>
      </c>
      <c r="T45" s="383">
        <v>0.13893240344022187</v>
      </c>
      <c r="U45" s="383">
        <v>0.26304938406507683</v>
      </c>
      <c r="V45" s="386">
        <f t="shared" si="2"/>
        <v>0.42356241916251736</v>
      </c>
      <c r="W45" s="319" t="s">
        <v>385</v>
      </c>
    </row>
    <row r="46" spans="1:23" ht="15" x14ac:dyDescent="0.2">
      <c r="A46" s="266"/>
      <c r="B46" s="104" t="s">
        <v>126</v>
      </c>
      <c r="C46" s="209" t="s">
        <v>124</v>
      </c>
      <c r="D46" s="206" t="s">
        <v>75</v>
      </c>
      <c r="E46" s="63" t="s">
        <v>69</v>
      </c>
      <c r="F46" s="387">
        <f t="shared" ref="F46:U46" si="19">F44+F45</f>
        <v>51.556782601328607</v>
      </c>
      <c r="G46" s="397">
        <f t="shared" si="19"/>
        <v>3.8421043266302955E-13</v>
      </c>
      <c r="H46" s="400">
        <f t="shared" si="19"/>
        <v>2.9766059517672404E-13</v>
      </c>
      <c r="I46" s="388">
        <f t="shared" si="19"/>
        <v>1.5827207737575382E-12</v>
      </c>
      <c r="J46" s="388">
        <f t="shared" si="19"/>
        <v>1.8674029945958481E-12</v>
      </c>
      <c r="K46" s="388">
        <f t="shared" si="19"/>
        <v>4.4562760606696844E-13</v>
      </c>
      <c r="L46" s="384">
        <f t="shared" si="19"/>
        <v>4.5776224022601081E-12</v>
      </c>
      <c r="M46" s="388">
        <f t="shared" si="19"/>
        <v>1.4359667010218114E-13</v>
      </c>
      <c r="N46" s="388">
        <f t="shared" si="19"/>
        <v>5.4206530855146555E-14</v>
      </c>
      <c r="O46" s="388">
        <f t="shared" si="19"/>
        <v>4.6270735066956022E-14</v>
      </c>
      <c r="P46" s="388">
        <f t="shared" si="19"/>
        <v>4.3401098951130674E-14</v>
      </c>
      <c r="Q46" s="388">
        <f t="shared" si="19"/>
        <v>4.3401098951130674E-14</v>
      </c>
      <c r="R46" s="388">
        <f t="shared" si="19"/>
        <v>3.3087613392654506E-13</v>
      </c>
      <c r="S46" s="388">
        <f t="shared" si="19"/>
        <v>2.1330643616569978</v>
      </c>
      <c r="T46" s="388">
        <f t="shared" si="19"/>
        <v>3.1748836834402221</v>
      </c>
      <c r="U46" s="388">
        <f t="shared" si="19"/>
        <v>0.26304938406507683</v>
      </c>
      <c r="V46" s="386">
        <f t="shared" si="2"/>
        <v>5.5709974291672051</v>
      </c>
      <c r="W46" s="319" t="s">
        <v>386</v>
      </c>
    </row>
    <row r="47" spans="1:23" ht="28.5" x14ac:dyDescent="0.2">
      <c r="A47" s="266"/>
      <c r="B47" s="104" t="s">
        <v>127</v>
      </c>
      <c r="C47" s="64" t="s">
        <v>128</v>
      </c>
      <c r="D47" s="205" t="s">
        <v>129</v>
      </c>
      <c r="E47" s="65" t="s">
        <v>103</v>
      </c>
      <c r="F47" s="375">
        <v>483</v>
      </c>
      <c r="G47" s="398">
        <v>459</v>
      </c>
      <c r="H47" s="376">
        <v>459</v>
      </c>
      <c r="I47" s="377">
        <v>459</v>
      </c>
      <c r="J47" s="377">
        <v>459</v>
      </c>
      <c r="K47" s="377">
        <v>459</v>
      </c>
      <c r="L47" s="378">
        <f>K47</f>
        <v>459</v>
      </c>
      <c r="M47" s="377">
        <v>459</v>
      </c>
      <c r="N47" s="377">
        <v>459</v>
      </c>
      <c r="O47" s="377">
        <v>459</v>
      </c>
      <c r="P47" s="377">
        <v>459</v>
      </c>
      <c r="Q47" s="390">
        <v>459</v>
      </c>
      <c r="R47" s="378">
        <f>Q47</f>
        <v>459</v>
      </c>
      <c r="S47" s="377">
        <v>459</v>
      </c>
      <c r="T47" s="377">
        <v>459</v>
      </c>
      <c r="U47" s="377">
        <v>459</v>
      </c>
      <c r="V47" s="378">
        <f>U47</f>
        <v>459</v>
      </c>
      <c r="W47" s="319" t="s">
        <v>411</v>
      </c>
    </row>
    <row r="48" spans="1:23" ht="48.6" customHeight="1" x14ac:dyDescent="0.2">
      <c r="A48" s="266"/>
      <c r="B48" s="104" t="s">
        <v>131</v>
      </c>
      <c r="C48" s="64" t="s">
        <v>132</v>
      </c>
      <c r="D48" s="205" t="s">
        <v>133</v>
      </c>
      <c r="E48" s="65" t="s">
        <v>103</v>
      </c>
      <c r="F48" s="375">
        <v>460</v>
      </c>
      <c r="G48" s="398">
        <v>459</v>
      </c>
      <c r="H48" s="376">
        <v>459</v>
      </c>
      <c r="I48" s="377">
        <v>459</v>
      </c>
      <c r="J48" s="377">
        <v>459</v>
      </c>
      <c r="K48" s="377">
        <v>459</v>
      </c>
      <c r="L48" s="378">
        <f t="shared" ref="L48:L49" si="20">K48</f>
        <v>459</v>
      </c>
      <c r="M48" s="377">
        <v>459</v>
      </c>
      <c r="N48" s="377">
        <v>459</v>
      </c>
      <c r="O48" s="377">
        <v>459</v>
      </c>
      <c r="P48" s="377">
        <v>459</v>
      </c>
      <c r="Q48" s="390">
        <v>459</v>
      </c>
      <c r="R48" s="378">
        <f t="shared" ref="R48:R49" si="21">Q48</f>
        <v>459</v>
      </c>
      <c r="S48" s="377">
        <v>459</v>
      </c>
      <c r="T48" s="377">
        <v>459</v>
      </c>
      <c r="U48" s="377">
        <v>459</v>
      </c>
      <c r="V48" s="378">
        <f t="shared" ref="V48:V49" si="22">U48</f>
        <v>459</v>
      </c>
      <c r="W48" s="319" t="s">
        <v>410</v>
      </c>
    </row>
    <row r="49" spans="1:23" ht="47.45" customHeight="1" x14ac:dyDescent="0.2">
      <c r="A49" s="266"/>
      <c r="B49" s="203" t="s">
        <v>135</v>
      </c>
      <c r="C49" s="64" t="s">
        <v>136</v>
      </c>
      <c r="D49" s="205" t="s">
        <v>137</v>
      </c>
      <c r="E49" s="65" t="s">
        <v>103</v>
      </c>
      <c r="F49" s="375">
        <v>460</v>
      </c>
      <c r="G49" s="398">
        <v>484</v>
      </c>
      <c r="H49" s="376">
        <v>484</v>
      </c>
      <c r="I49" s="377">
        <v>484</v>
      </c>
      <c r="J49" s="377">
        <v>342</v>
      </c>
      <c r="K49" s="377">
        <v>300</v>
      </c>
      <c r="L49" s="378">
        <f t="shared" si="20"/>
        <v>300</v>
      </c>
      <c r="M49" s="377">
        <v>300</v>
      </c>
      <c r="N49" s="377">
        <v>300</v>
      </c>
      <c r="O49" s="377">
        <v>300</v>
      </c>
      <c r="P49" s="377">
        <v>300</v>
      </c>
      <c r="Q49" s="390">
        <v>141</v>
      </c>
      <c r="R49" s="378">
        <f t="shared" si="21"/>
        <v>141</v>
      </c>
      <c r="S49" s="377">
        <v>60</v>
      </c>
      <c r="T49" s="377">
        <v>28</v>
      </c>
      <c r="U49" s="377">
        <v>0</v>
      </c>
      <c r="V49" s="378">
        <f t="shared" si="22"/>
        <v>0</v>
      </c>
      <c r="W49" s="319" t="s">
        <v>412</v>
      </c>
    </row>
    <row r="50" spans="1:23" ht="15" x14ac:dyDescent="0.2">
      <c r="A50" s="266"/>
      <c r="B50" s="203" t="s">
        <v>139</v>
      </c>
      <c r="C50" s="64" t="s">
        <v>140</v>
      </c>
      <c r="D50" s="205" t="s">
        <v>68</v>
      </c>
      <c r="E50" s="65" t="s">
        <v>69</v>
      </c>
      <c r="F50" s="381">
        <v>51.556782601328607</v>
      </c>
      <c r="G50" s="399">
        <v>3.8421043266302955E-13</v>
      </c>
      <c r="H50" s="382">
        <v>2.9766059517672404E-13</v>
      </c>
      <c r="I50" s="383">
        <v>1.5827207737575382E-12</v>
      </c>
      <c r="J50" s="383">
        <v>1.8674029945958481E-12</v>
      </c>
      <c r="K50" s="383">
        <v>4.4156304725767482E-13</v>
      </c>
      <c r="L50" s="384">
        <f t="shared" si="0"/>
        <v>4.5735578434508142E-12</v>
      </c>
      <c r="M50" s="383">
        <v>1.0019557115105047E-13</v>
      </c>
      <c r="N50" s="383">
        <v>1.0805431904015882E-14</v>
      </c>
      <c r="O50" s="383">
        <v>2.8696361158253514E-15</v>
      </c>
      <c r="P50" s="383">
        <v>0</v>
      </c>
      <c r="Q50" s="383">
        <v>0</v>
      </c>
      <c r="R50" s="385">
        <f t="shared" si="1"/>
        <v>1.138706391708917E-13</v>
      </c>
      <c r="S50" s="383">
        <v>2.1114837300000002</v>
      </c>
      <c r="T50" s="383">
        <v>3.0359512800000004</v>
      </c>
      <c r="U50" s="383">
        <v>0</v>
      </c>
      <c r="V50" s="386">
        <f t="shared" si="2"/>
        <v>5.1474350100046884</v>
      </c>
      <c r="W50" s="319" t="s">
        <v>413</v>
      </c>
    </row>
    <row r="51" spans="1:23" ht="15" x14ac:dyDescent="0.2">
      <c r="A51" s="266"/>
      <c r="B51" s="203" t="s">
        <v>141</v>
      </c>
      <c r="C51" s="64" t="s">
        <v>140</v>
      </c>
      <c r="D51" s="205" t="s">
        <v>72</v>
      </c>
      <c r="E51" s="65" t="s">
        <v>69</v>
      </c>
      <c r="F51" s="381">
        <v>0</v>
      </c>
      <c r="G51" s="399">
        <v>0</v>
      </c>
      <c r="H51" s="382">
        <v>0</v>
      </c>
      <c r="I51" s="383">
        <v>0</v>
      </c>
      <c r="J51" s="383">
        <v>0</v>
      </c>
      <c r="K51" s="383">
        <v>4.0645588092936044E-15</v>
      </c>
      <c r="L51" s="384">
        <f t="shared" si="0"/>
        <v>4.0645588092936044E-15</v>
      </c>
      <c r="M51" s="383">
        <v>4.3401098951130674E-14</v>
      </c>
      <c r="N51" s="383">
        <v>4.3401098951130674E-14</v>
      </c>
      <c r="O51" s="383">
        <v>4.3401098951130674E-14</v>
      </c>
      <c r="P51" s="383">
        <v>4.3401098951130674E-14</v>
      </c>
      <c r="Q51" s="383">
        <v>4.3401098951130674E-14</v>
      </c>
      <c r="R51" s="385">
        <f t="shared" si="1"/>
        <v>2.1700549475565336E-13</v>
      </c>
      <c r="S51" s="383">
        <v>2.1580631656997595E-2</v>
      </c>
      <c r="T51" s="383">
        <v>0.13893240344022187</v>
      </c>
      <c r="U51" s="383">
        <v>0.26304938406507683</v>
      </c>
      <c r="V51" s="386">
        <f t="shared" si="2"/>
        <v>0.42356241916251736</v>
      </c>
      <c r="W51" s="319" t="s">
        <v>414</v>
      </c>
    </row>
    <row r="52" spans="1:23" ht="18" customHeight="1" x14ac:dyDescent="0.2">
      <c r="A52" s="266"/>
      <c r="B52" s="203" t="s">
        <v>142</v>
      </c>
      <c r="C52" s="64" t="s">
        <v>140</v>
      </c>
      <c r="D52" s="205" t="s">
        <v>75</v>
      </c>
      <c r="E52" s="65" t="s">
        <v>69</v>
      </c>
      <c r="F52" s="387">
        <f t="shared" ref="F52:U52" si="23">F50+F51</f>
        <v>51.556782601328607</v>
      </c>
      <c r="G52" s="397">
        <f t="shared" si="23"/>
        <v>3.8421043266302955E-13</v>
      </c>
      <c r="H52" s="400">
        <f t="shared" si="23"/>
        <v>2.9766059517672404E-13</v>
      </c>
      <c r="I52" s="388">
        <f t="shared" si="23"/>
        <v>1.5827207737575382E-12</v>
      </c>
      <c r="J52" s="388">
        <f t="shared" si="23"/>
        <v>1.8674029945958481E-12</v>
      </c>
      <c r="K52" s="388">
        <f t="shared" si="23"/>
        <v>4.4562760606696844E-13</v>
      </c>
      <c r="L52" s="384">
        <f t="shared" si="23"/>
        <v>4.5776224022601081E-12</v>
      </c>
      <c r="M52" s="388">
        <f t="shared" si="23"/>
        <v>1.4359667010218114E-13</v>
      </c>
      <c r="N52" s="388">
        <f t="shared" si="23"/>
        <v>5.4206530855146555E-14</v>
      </c>
      <c r="O52" s="388">
        <f t="shared" si="23"/>
        <v>4.6270735066956022E-14</v>
      </c>
      <c r="P52" s="388">
        <f t="shared" si="23"/>
        <v>4.3401098951130674E-14</v>
      </c>
      <c r="Q52" s="388">
        <f t="shared" si="23"/>
        <v>4.3401098951130674E-14</v>
      </c>
      <c r="R52" s="388">
        <f t="shared" si="23"/>
        <v>3.3087613392654506E-13</v>
      </c>
      <c r="S52" s="388">
        <f t="shared" si="23"/>
        <v>2.1330643616569978</v>
      </c>
      <c r="T52" s="388">
        <f t="shared" si="23"/>
        <v>3.1748836834402221</v>
      </c>
      <c r="U52" s="388">
        <f t="shared" si="23"/>
        <v>0.26304938406507683</v>
      </c>
      <c r="V52" s="386">
        <f t="shared" si="2"/>
        <v>5.5709974291672051</v>
      </c>
      <c r="W52" s="319" t="s">
        <v>415</v>
      </c>
    </row>
    <row r="53" spans="1:23" ht="43.9" customHeight="1" x14ac:dyDescent="0.2">
      <c r="A53" s="266"/>
      <c r="B53" s="104" t="s">
        <v>143</v>
      </c>
      <c r="C53" s="29" t="s">
        <v>286</v>
      </c>
      <c r="D53" s="207" t="s">
        <v>144</v>
      </c>
      <c r="E53" s="63" t="s">
        <v>103</v>
      </c>
      <c r="F53" s="375">
        <v>106</v>
      </c>
      <c r="G53" s="398">
        <v>103</v>
      </c>
      <c r="H53" s="376">
        <v>103</v>
      </c>
      <c r="I53" s="377">
        <v>103</v>
      </c>
      <c r="J53" s="377">
        <v>103</v>
      </c>
      <c r="K53" s="377">
        <v>103</v>
      </c>
      <c r="L53" s="378">
        <f>K53</f>
        <v>103</v>
      </c>
      <c r="M53" s="377">
        <v>103</v>
      </c>
      <c r="N53" s="377">
        <v>103</v>
      </c>
      <c r="O53" s="377">
        <v>103</v>
      </c>
      <c r="P53" s="377">
        <v>103</v>
      </c>
      <c r="Q53" s="390">
        <v>103</v>
      </c>
      <c r="R53" s="378">
        <f>Q53</f>
        <v>103</v>
      </c>
      <c r="S53" s="377">
        <v>103</v>
      </c>
      <c r="T53" s="377">
        <v>103</v>
      </c>
      <c r="U53" s="377">
        <v>103</v>
      </c>
      <c r="V53" s="378">
        <f>U53</f>
        <v>103</v>
      </c>
      <c r="W53" s="326" t="s">
        <v>285</v>
      </c>
    </row>
    <row r="54" spans="1:23" ht="30" x14ac:dyDescent="0.2">
      <c r="A54" s="266"/>
      <c r="B54" s="104" t="s">
        <v>145</v>
      </c>
      <c r="C54" s="29" t="s">
        <v>287</v>
      </c>
      <c r="D54" s="207" t="s">
        <v>144</v>
      </c>
      <c r="E54" s="33" t="s">
        <v>103</v>
      </c>
      <c r="F54" s="375">
        <v>106</v>
      </c>
      <c r="G54" s="398">
        <v>103</v>
      </c>
      <c r="H54" s="376">
        <v>103</v>
      </c>
      <c r="I54" s="377">
        <v>103</v>
      </c>
      <c r="J54" s="377">
        <v>103</v>
      </c>
      <c r="K54" s="377">
        <v>103</v>
      </c>
      <c r="L54" s="378">
        <f t="shared" ref="L54:L55" si="24">K54</f>
        <v>103</v>
      </c>
      <c r="M54" s="377">
        <v>103</v>
      </c>
      <c r="N54" s="377">
        <v>103</v>
      </c>
      <c r="O54" s="377">
        <v>103</v>
      </c>
      <c r="P54" s="377">
        <v>103</v>
      </c>
      <c r="Q54" s="390">
        <v>103</v>
      </c>
      <c r="R54" s="378">
        <f t="shared" ref="R54:R55" si="25">Q54</f>
        <v>103</v>
      </c>
      <c r="S54" s="377">
        <v>103</v>
      </c>
      <c r="T54" s="377">
        <v>103</v>
      </c>
      <c r="U54" s="377">
        <v>103</v>
      </c>
      <c r="V54" s="378">
        <f t="shared" ref="V54:V55" si="26">U54</f>
        <v>103</v>
      </c>
      <c r="W54" s="326" t="s">
        <v>289</v>
      </c>
    </row>
    <row r="55" spans="1:23" ht="30" x14ac:dyDescent="0.2">
      <c r="A55" s="266"/>
      <c r="B55" s="104" t="s">
        <v>146</v>
      </c>
      <c r="C55" s="29" t="s">
        <v>288</v>
      </c>
      <c r="D55" s="207" t="s">
        <v>144</v>
      </c>
      <c r="E55" s="33" t="s">
        <v>103</v>
      </c>
      <c r="F55" s="375">
        <v>106</v>
      </c>
      <c r="G55" s="398">
        <v>103</v>
      </c>
      <c r="H55" s="376">
        <v>103</v>
      </c>
      <c r="I55" s="377">
        <v>103</v>
      </c>
      <c r="J55" s="377">
        <v>88</v>
      </c>
      <c r="K55" s="377">
        <v>78</v>
      </c>
      <c r="L55" s="378">
        <f t="shared" si="24"/>
        <v>78</v>
      </c>
      <c r="M55" s="377">
        <v>78</v>
      </c>
      <c r="N55" s="377">
        <v>78</v>
      </c>
      <c r="O55" s="377">
        <v>78</v>
      </c>
      <c r="P55" s="377">
        <v>78</v>
      </c>
      <c r="Q55" s="390">
        <v>0</v>
      </c>
      <c r="R55" s="378">
        <f t="shared" si="25"/>
        <v>0</v>
      </c>
      <c r="S55" s="377">
        <v>0</v>
      </c>
      <c r="T55" s="377">
        <v>0</v>
      </c>
      <c r="U55" s="377">
        <v>0</v>
      </c>
      <c r="V55" s="378">
        <f t="shared" si="26"/>
        <v>0</v>
      </c>
      <c r="W55" s="326" t="s">
        <v>290</v>
      </c>
    </row>
    <row r="56" spans="1:23" ht="28.5" x14ac:dyDescent="0.2">
      <c r="A56" s="266"/>
      <c r="B56" s="104" t="s">
        <v>561</v>
      </c>
      <c r="C56" s="29" t="s">
        <v>148</v>
      </c>
      <c r="D56" s="207" t="s">
        <v>68</v>
      </c>
      <c r="E56" s="33" t="s">
        <v>69</v>
      </c>
      <c r="F56" s="381">
        <v>0</v>
      </c>
      <c r="G56" s="399">
        <v>17.716617968536283</v>
      </c>
      <c r="H56" s="382">
        <v>13.725652925354826</v>
      </c>
      <c r="I56" s="383">
        <v>72.982035144582454</v>
      </c>
      <c r="J56" s="383">
        <v>86.109232430894266</v>
      </c>
      <c r="K56" s="383">
        <v>20.361247775247421</v>
      </c>
      <c r="L56" s="384">
        <f t="shared" si="0"/>
        <v>210.89478624461526</v>
      </c>
      <c r="M56" s="383">
        <v>411.60307663435594</v>
      </c>
      <c r="N56" s="383">
        <v>407.57245907673962</v>
      </c>
      <c r="O56" s="383">
        <v>407.21463260832854</v>
      </c>
      <c r="P56" s="383">
        <v>407.08524019648269</v>
      </c>
      <c r="Q56" s="383">
        <v>407.08524019648269</v>
      </c>
      <c r="R56" s="385">
        <f t="shared" si="1"/>
        <v>2040.5606487123891</v>
      </c>
      <c r="S56" s="383">
        <v>0</v>
      </c>
      <c r="T56" s="383">
        <v>0</v>
      </c>
      <c r="U56" s="383">
        <v>0</v>
      </c>
      <c r="V56" s="386">
        <f t="shared" si="2"/>
        <v>2251.4554349570044</v>
      </c>
      <c r="W56" s="326" t="s">
        <v>291</v>
      </c>
    </row>
    <row r="57" spans="1:23" ht="28.5" x14ac:dyDescent="0.2">
      <c r="A57" s="266"/>
      <c r="B57" s="104" t="s">
        <v>147</v>
      </c>
      <c r="C57" s="29" t="s">
        <v>148</v>
      </c>
      <c r="D57" s="207" t="s">
        <v>72</v>
      </c>
      <c r="E57" s="33" t="s">
        <v>69</v>
      </c>
      <c r="F57" s="381">
        <v>0</v>
      </c>
      <c r="G57" s="399">
        <v>0</v>
      </c>
      <c r="H57" s="382">
        <v>0</v>
      </c>
      <c r="I57" s="383">
        <v>0</v>
      </c>
      <c r="J57" s="383">
        <v>0</v>
      </c>
      <c r="K57" s="383">
        <v>0.18327169236674606</v>
      </c>
      <c r="L57" s="384">
        <f t="shared" si="0"/>
        <v>0.18327169236674606</v>
      </c>
      <c r="M57" s="383">
        <v>1.9569634069909585</v>
      </c>
      <c r="N57" s="383">
        <v>1.9569634069909585</v>
      </c>
      <c r="O57" s="383">
        <v>1.9569634069909585</v>
      </c>
      <c r="P57" s="383">
        <v>1.9569634069909585</v>
      </c>
      <c r="Q57" s="383">
        <v>22.760241444991657</v>
      </c>
      <c r="R57" s="385">
        <f t="shared" si="1"/>
        <v>30.58809507295549</v>
      </c>
      <c r="S57" s="383">
        <v>115.06207735192349</v>
      </c>
      <c r="T57" s="383">
        <v>115.06207735192349</v>
      </c>
      <c r="U57" s="383">
        <v>115.06207735192349</v>
      </c>
      <c r="V57" s="386">
        <f t="shared" si="2"/>
        <v>375.95759882109274</v>
      </c>
      <c r="W57" s="326" t="s">
        <v>292</v>
      </c>
    </row>
    <row r="58" spans="1:23" ht="28.5" x14ac:dyDescent="0.2">
      <c r="A58" s="266"/>
      <c r="B58" s="104" t="s">
        <v>149</v>
      </c>
      <c r="C58" s="29" t="s">
        <v>148</v>
      </c>
      <c r="D58" s="207" t="s">
        <v>75</v>
      </c>
      <c r="E58" s="33" t="s">
        <v>69</v>
      </c>
      <c r="F58" s="387">
        <f t="shared" ref="F58:U58" si="27">F56+F57</f>
        <v>0</v>
      </c>
      <c r="G58" s="397">
        <f t="shared" si="27"/>
        <v>17.716617968536283</v>
      </c>
      <c r="H58" s="400">
        <f t="shared" si="27"/>
        <v>13.725652925354826</v>
      </c>
      <c r="I58" s="388">
        <f t="shared" si="27"/>
        <v>72.982035144582454</v>
      </c>
      <c r="J58" s="388">
        <f t="shared" si="27"/>
        <v>86.109232430894266</v>
      </c>
      <c r="K58" s="388">
        <f t="shared" si="27"/>
        <v>20.544519467614165</v>
      </c>
      <c r="L58" s="384">
        <f t="shared" si="27"/>
        <v>211.07805793698202</v>
      </c>
      <c r="M58" s="388">
        <f t="shared" si="27"/>
        <v>413.56004004134689</v>
      </c>
      <c r="N58" s="388">
        <f t="shared" si="27"/>
        <v>409.52942248373057</v>
      </c>
      <c r="O58" s="388">
        <f t="shared" si="27"/>
        <v>409.17159601531949</v>
      </c>
      <c r="P58" s="388">
        <f t="shared" si="27"/>
        <v>409.04220360347364</v>
      </c>
      <c r="Q58" s="388">
        <f t="shared" si="27"/>
        <v>429.84548164147435</v>
      </c>
      <c r="R58" s="388">
        <f t="shared" si="27"/>
        <v>2071.1487437853448</v>
      </c>
      <c r="S58" s="388">
        <f t="shared" si="27"/>
        <v>115.06207735192349</v>
      </c>
      <c r="T58" s="388">
        <f t="shared" si="27"/>
        <v>115.06207735192349</v>
      </c>
      <c r="U58" s="388">
        <f t="shared" si="27"/>
        <v>115.06207735192349</v>
      </c>
      <c r="V58" s="386">
        <f t="shared" si="2"/>
        <v>2627.4130337780975</v>
      </c>
      <c r="W58" s="326" t="s">
        <v>293</v>
      </c>
    </row>
    <row r="59" spans="1:23" ht="30" x14ac:dyDescent="0.2">
      <c r="A59" s="266"/>
      <c r="B59" s="104" t="s">
        <v>150</v>
      </c>
      <c r="C59" s="317" t="s">
        <v>387</v>
      </c>
      <c r="D59" s="61" t="s">
        <v>152</v>
      </c>
      <c r="E59" s="34" t="s">
        <v>153</v>
      </c>
      <c r="F59" s="375">
        <v>13.07</v>
      </c>
      <c r="G59" s="398">
        <v>12.877332264446139</v>
      </c>
      <c r="H59" s="376">
        <v>12.698897063577238</v>
      </c>
      <c r="I59" s="377">
        <v>12.520461862708338</v>
      </c>
      <c r="J59" s="377">
        <v>12.343448971411577</v>
      </c>
      <c r="K59" s="377">
        <v>12.16566027489365</v>
      </c>
      <c r="L59" s="378">
        <f t="shared" si="0"/>
        <v>62.605800437036947</v>
      </c>
      <c r="M59" s="377">
        <v>12.210269075110876</v>
      </c>
      <c r="N59" s="377">
        <v>12.254102070106933</v>
      </c>
      <c r="O59" s="377">
        <v>12.296642056401039</v>
      </c>
      <c r="P59" s="377">
        <v>12.34189736096924</v>
      </c>
      <c r="Q59" s="377">
        <v>12.385342453354712</v>
      </c>
      <c r="R59" s="379">
        <f t="shared" si="1"/>
        <v>61.488253015942803</v>
      </c>
      <c r="S59" s="377">
        <v>62.588215518690447</v>
      </c>
      <c r="T59" s="377">
        <v>63.699039294534451</v>
      </c>
      <c r="U59" s="377">
        <v>64.801587814686002</v>
      </c>
      <c r="V59" s="380">
        <f t="shared" si="2"/>
        <v>315.18289608089066</v>
      </c>
      <c r="W59" s="319" t="s">
        <v>154</v>
      </c>
    </row>
    <row r="60" spans="1:23" ht="30" x14ac:dyDescent="0.2">
      <c r="A60" s="266"/>
      <c r="B60" s="104" t="s">
        <v>391</v>
      </c>
      <c r="C60" s="317" t="s">
        <v>151</v>
      </c>
      <c r="D60" s="320" t="s">
        <v>152</v>
      </c>
      <c r="E60" s="321" t="s">
        <v>153</v>
      </c>
      <c r="F60" s="375">
        <v>13.07</v>
      </c>
      <c r="G60" s="398">
        <v>12.876194416788426</v>
      </c>
      <c r="H60" s="376">
        <v>12.678596826956646</v>
      </c>
      <c r="I60" s="377">
        <v>12.480999237124866</v>
      </c>
      <c r="J60" s="377">
        <v>12.283401647293086</v>
      </c>
      <c r="K60" s="377">
        <v>12.085804057461306</v>
      </c>
      <c r="L60" s="378">
        <f>SUM(G60:K60)</f>
        <v>62.404996185624327</v>
      </c>
      <c r="M60" s="377">
        <v>11.252550459664594</v>
      </c>
      <c r="N60" s="377">
        <v>11.296764892227724</v>
      </c>
      <c r="O60" s="377">
        <v>11.340979324790855</v>
      </c>
      <c r="P60" s="377">
        <v>11.385193757353987</v>
      </c>
      <c r="Q60" s="377">
        <v>11.429408189917117</v>
      </c>
      <c r="R60" s="379">
        <f>SUM(M60:Q60)</f>
        <v>56.704896623954276</v>
      </c>
      <c r="S60" s="377">
        <v>57.809526888115954</v>
      </c>
      <c r="T60" s="377">
        <v>58.914183012451673</v>
      </c>
      <c r="U60" s="377">
        <v>59.746596154592119</v>
      </c>
      <c r="V60" s="380">
        <f>SUM(L60,R60,S60,T60,U60)</f>
        <v>295.58019886473835</v>
      </c>
      <c r="W60" s="319" t="s">
        <v>395</v>
      </c>
    </row>
    <row r="61" spans="1:23" ht="15" x14ac:dyDescent="0.2">
      <c r="A61" s="266"/>
      <c r="B61" s="203" t="s">
        <v>392</v>
      </c>
      <c r="C61" s="322" t="s">
        <v>390</v>
      </c>
      <c r="D61" s="323" t="s">
        <v>68</v>
      </c>
      <c r="E61" s="324" t="s">
        <v>69</v>
      </c>
      <c r="F61" s="391">
        <v>0</v>
      </c>
      <c r="G61" s="403">
        <v>0</v>
      </c>
      <c r="H61" s="392">
        <v>0</v>
      </c>
      <c r="I61" s="393">
        <v>0</v>
      </c>
      <c r="J61" s="393">
        <v>0</v>
      </c>
      <c r="K61" s="393">
        <v>0</v>
      </c>
      <c r="L61" s="388">
        <f>SUM(G61:K61)</f>
        <v>0</v>
      </c>
      <c r="M61" s="393">
        <v>0</v>
      </c>
      <c r="N61" s="393">
        <v>0</v>
      </c>
      <c r="O61" s="393">
        <v>0</v>
      </c>
      <c r="P61" s="393">
        <v>0</v>
      </c>
      <c r="Q61" s="393">
        <v>0</v>
      </c>
      <c r="R61" s="394">
        <f>SUM(M61:Q61)</f>
        <v>0</v>
      </c>
      <c r="S61" s="393">
        <v>0</v>
      </c>
      <c r="T61" s="393">
        <v>0</v>
      </c>
      <c r="U61" s="393">
        <v>0</v>
      </c>
      <c r="V61" s="395">
        <f>SUM(L61,R61,S61,T61,U61)</f>
        <v>0</v>
      </c>
      <c r="W61" s="319" t="s">
        <v>403</v>
      </c>
    </row>
    <row r="62" spans="1:23" ht="15" x14ac:dyDescent="0.2">
      <c r="A62" s="266"/>
      <c r="B62" s="203" t="s">
        <v>393</v>
      </c>
      <c r="C62" s="322" t="s">
        <v>390</v>
      </c>
      <c r="D62" s="323" t="s">
        <v>72</v>
      </c>
      <c r="E62" s="324" t="s">
        <v>69</v>
      </c>
      <c r="F62" s="391">
        <v>0</v>
      </c>
      <c r="G62" s="403">
        <v>0</v>
      </c>
      <c r="H62" s="392">
        <v>0</v>
      </c>
      <c r="I62" s="393">
        <v>0</v>
      </c>
      <c r="J62" s="393">
        <v>0</v>
      </c>
      <c r="K62" s="393">
        <v>0</v>
      </c>
      <c r="L62" s="388">
        <f>SUM(G62:K62)</f>
        <v>0</v>
      </c>
      <c r="M62" s="393">
        <v>0</v>
      </c>
      <c r="N62" s="393">
        <v>0</v>
      </c>
      <c r="O62" s="393">
        <v>0</v>
      </c>
      <c r="P62" s="393">
        <v>0</v>
      </c>
      <c r="Q62" s="393">
        <v>0</v>
      </c>
      <c r="R62" s="394">
        <f>SUM(M62:Q62)</f>
        <v>0</v>
      </c>
      <c r="S62" s="393">
        <v>0</v>
      </c>
      <c r="T62" s="393">
        <v>0</v>
      </c>
      <c r="U62" s="393">
        <v>0</v>
      </c>
      <c r="V62" s="395">
        <f>SUM(L62,R62,S62,T62,U62)</f>
        <v>0</v>
      </c>
      <c r="W62" s="319" t="s">
        <v>404</v>
      </c>
    </row>
    <row r="63" spans="1:23" ht="15" x14ac:dyDescent="0.2">
      <c r="A63" s="266"/>
      <c r="B63" s="203" t="s">
        <v>394</v>
      </c>
      <c r="C63" s="322" t="s">
        <v>390</v>
      </c>
      <c r="D63" s="323" t="s">
        <v>75</v>
      </c>
      <c r="E63" s="324" t="s">
        <v>69</v>
      </c>
      <c r="F63" s="387">
        <f t="shared" ref="F63:U63" si="28">F61+F62</f>
        <v>0</v>
      </c>
      <c r="G63" s="397">
        <f t="shared" si="28"/>
        <v>0</v>
      </c>
      <c r="H63" s="400">
        <f t="shared" si="28"/>
        <v>0</v>
      </c>
      <c r="I63" s="388">
        <f t="shared" si="28"/>
        <v>0</v>
      </c>
      <c r="J63" s="388">
        <f t="shared" si="28"/>
        <v>0</v>
      </c>
      <c r="K63" s="388">
        <f t="shared" si="28"/>
        <v>0</v>
      </c>
      <c r="L63" s="388">
        <f t="shared" si="28"/>
        <v>0</v>
      </c>
      <c r="M63" s="388">
        <f t="shared" si="28"/>
        <v>0</v>
      </c>
      <c r="N63" s="388">
        <f t="shared" si="28"/>
        <v>0</v>
      </c>
      <c r="O63" s="388">
        <f t="shared" si="28"/>
        <v>0</v>
      </c>
      <c r="P63" s="388">
        <f t="shared" si="28"/>
        <v>0</v>
      </c>
      <c r="Q63" s="388">
        <f t="shared" si="28"/>
        <v>0</v>
      </c>
      <c r="R63" s="388">
        <f t="shared" si="28"/>
        <v>0</v>
      </c>
      <c r="S63" s="388">
        <f t="shared" si="28"/>
        <v>0</v>
      </c>
      <c r="T63" s="388">
        <f t="shared" si="28"/>
        <v>0</v>
      </c>
      <c r="U63" s="388">
        <f t="shared" si="28"/>
        <v>0</v>
      </c>
      <c r="V63" s="395">
        <f>SUM(L63,R63,S63,T63,U63)</f>
        <v>0</v>
      </c>
      <c r="W63" s="319" t="s">
        <v>405</v>
      </c>
    </row>
    <row r="64" spans="1:23" ht="30" x14ac:dyDescent="0.2">
      <c r="A64" s="266"/>
      <c r="B64" s="104" t="s">
        <v>155</v>
      </c>
      <c r="C64" s="29" t="s">
        <v>156</v>
      </c>
      <c r="D64" s="207" t="s">
        <v>304</v>
      </c>
      <c r="E64" s="33" t="s">
        <v>61</v>
      </c>
      <c r="F64" s="375">
        <v>2.88</v>
      </c>
      <c r="G64" s="398">
        <v>2.17</v>
      </c>
      <c r="H64" s="376">
        <v>2.16</v>
      </c>
      <c r="I64" s="377">
        <v>2.15</v>
      </c>
      <c r="J64" s="377">
        <v>2.13</v>
      </c>
      <c r="K64" s="377">
        <v>2.12</v>
      </c>
      <c r="L64" s="378">
        <f t="shared" si="0"/>
        <v>10.73</v>
      </c>
      <c r="M64" s="377">
        <v>2.1936652427003529</v>
      </c>
      <c r="N64" s="377">
        <v>2.2660574769879474</v>
      </c>
      <c r="O64" s="377">
        <v>2.3378381919995808</v>
      </c>
      <c r="P64" s="377">
        <v>2.4103177861837413</v>
      </c>
      <c r="Q64" s="377">
        <v>2.4825644206437261</v>
      </c>
      <c r="R64" s="379">
        <f t="shared" si="1"/>
        <v>11.690443118515349</v>
      </c>
      <c r="S64" s="377">
        <v>13.497744658670326</v>
      </c>
      <c r="T64" s="377">
        <v>15.303386360790547</v>
      </c>
      <c r="U64" s="377">
        <v>17.109989021773</v>
      </c>
      <c r="V64" s="380">
        <f t="shared" si="2"/>
        <v>68.331563159749223</v>
      </c>
      <c r="W64" s="319" t="s">
        <v>308</v>
      </c>
    </row>
    <row r="65" spans="1:23" ht="45" x14ac:dyDescent="0.2">
      <c r="A65" s="266"/>
      <c r="B65" s="104" t="s">
        <v>157</v>
      </c>
      <c r="C65" s="29" t="s">
        <v>158</v>
      </c>
      <c r="D65" s="207" t="s">
        <v>305</v>
      </c>
      <c r="E65" s="33" t="s">
        <v>61</v>
      </c>
      <c r="F65" s="375">
        <v>2.88</v>
      </c>
      <c r="G65" s="398">
        <v>2.16</v>
      </c>
      <c r="H65" s="376">
        <v>2.13</v>
      </c>
      <c r="I65" s="377">
        <v>2.12</v>
      </c>
      <c r="J65" s="377">
        <v>2.1</v>
      </c>
      <c r="K65" s="377">
        <v>2.08</v>
      </c>
      <c r="L65" s="378">
        <f t="shared" si="0"/>
        <v>10.59</v>
      </c>
      <c r="M65" s="377">
        <v>1.9739259828716365</v>
      </c>
      <c r="N65" s="377">
        <v>2.0168997719906701</v>
      </c>
      <c r="O65" s="377">
        <v>2.0598735611097041</v>
      </c>
      <c r="P65" s="377">
        <v>2.1028473502287377</v>
      </c>
      <c r="Q65" s="377">
        <v>2.1458211393477713</v>
      </c>
      <c r="R65" s="379">
        <f t="shared" si="1"/>
        <v>10.29936780554852</v>
      </c>
      <c r="S65" s="377">
        <v>11.385912343079784</v>
      </c>
      <c r="T65" s="377">
        <v>12.500484847425943</v>
      </c>
      <c r="U65" s="377">
        <v>13.537956419059601</v>
      </c>
      <c r="V65" s="380">
        <f t="shared" si="2"/>
        <v>58.313721415113847</v>
      </c>
      <c r="W65" s="319" t="s">
        <v>306</v>
      </c>
    </row>
    <row r="66" spans="1:23" ht="55.15" customHeight="1" x14ac:dyDescent="0.2">
      <c r="A66" s="266"/>
      <c r="B66" s="204" t="s">
        <v>159</v>
      </c>
      <c r="C66" s="29" t="s">
        <v>160</v>
      </c>
      <c r="D66" s="207" t="s">
        <v>409</v>
      </c>
      <c r="E66" s="33" t="s">
        <v>61</v>
      </c>
      <c r="F66" s="375">
        <v>2.88</v>
      </c>
      <c r="G66" s="398">
        <v>2.16</v>
      </c>
      <c r="H66" s="376">
        <v>2.13</v>
      </c>
      <c r="I66" s="377">
        <v>2.11</v>
      </c>
      <c r="J66" s="377">
        <v>2.09</v>
      </c>
      <c r="K66" s="377">
        <v>2.06</v>
      </c>
      <c r="L66" s="378">
        <f t="shared" si="0"/>
        <v>10.55</v>
      </c>
      <c r="M66" s="377">
        <v>1.8400907232525838</v>
      </c>
      <c r="N66" s="377">
        <v>1.827584106468418</v>
      </c>
      <c r="O66" s="377">
        <v>1.8150774896842523</v>
      </c>
      <c r="P66" s="377">
        <v>1.8025708729000867</v>
      </c>
      <c r="Q66" s="377">
        <v>1.7900642561159208</v>
      </c>
      <c r="R66" s="379">
        <f t="shared" si="1"/>
        <v>9.075387448421262</v>
      </c>
      <c r="S66" s="377">
        <v>8.8173281674514499</v>
      </c>
      <c r="T66" s="377">
        <v>8.3525349075586703</v>
      </c>
      <c r="U66" s="377">
        <v>8.1345173423954655</v>
      </c>
      <c r="V66" s="380">
        <f t="shared" si="2"/>
        <v>44.929767865826847</v>
      </c>
      <c r="W66" s="319" t="s">
        <v>307</v>
      </c>
    </row>
    <row r="67" spans="1:23" ht="15" x14ac:dyDescent="0.2">
      <c r="A67" s="266"/>
      <c r="B67" s="199" t="s">
        <v>161</v>
      </c>
      <c r="C67" s="29" t="s">
        <v>162</v>
      </c>
      <c r="D67" s="207" t="s">
        <v>68</v>
      </c>
      <c r="E67" s="33" t="s">
        <v>69</v>
      </c>
      <c r="F67" s="381">
        <v>0</v>
      </c>
      <c r="G67" s="399">
        <v>89.884387079999996</v>
      </c>
      <c r="H67" s="382">
        <v>19.719446140000002</v>
      </c>
      <c r="I67" s="383">
        <v>4.3172375800000005</v>
      </c>
      <c r="J67" s="383">
        <v>2.6064827000000004</v>
      </c>
      <c r="K67" s="383">
        <v>15.37782775</v>
      </c>
      <c r="L67" s="384">
        <f t="shared" si="0"/>
        <v>131.90538125</v>
      </c>
      <c r="M67" s="383">
        <v>84.391741840000009</v>
      </c>
      <c r="N67" s="383">
        <v>24.781617530000002</v>
      </c>
      <c r="O67" s="383">
        <v>33.919270220000001</v>
      </c>
      <c r="P67" s="383">
        <v>13.555628929999999</v>
      </c>
      <c r="Q67" s="383">
        <v>86.701638709999997</v>
      </c>
      <c r="R67" s="385">
        <f t="shared" si="1"/>
        <v>243.34989723000001</v>
      </c>
      <c r="S67" s="383">
        <v>260.69731591999999</v>
      </c>
      <c r="T67" s="383">
        <v>265.48174685999999</v>
      </c>
      <c r="U67" s="383">
        <v>253.32059701</v>
      </c>
      <c r="V67" s="386">
        <f t="shared" si="2"/>
        <v>1154.7549382699999</v>
      </c>
      <c r="W67" s="319" t="s">
        <v>163</v>
      </c>
    </row>
    <row r="68" spans="1:23" ht="15" x14ac:dyDescent="0.2">
      <c r="A68" s="266"/>
      <c r="B68" s="199" t="s">
        <v>164</v>
      </c>
      <c r="C68" s="29" t="s">
        <v>162</v>
      </c>
      <c r="D68" s="207" t="s">
        <v>72</v>
      </c>
      <c r="E68" s="33" t="s">
        <v>69</v>
      </c>
      <c r="F68" s="381">
        <v>0</v>
      </c>
      <c r="G68" s="399">
        <v>6.1448753581259998</v>
      </c>
      <c r="H68" s="382">
        <v>6.1426505581259994</v>
      </c>
      <c r="I68" s="383">
        <v>6.1420285581259995</v>
      </c>
      <c r="J68" s="383">
        <v>6.0423483381259997</v>
      </c>
      <c r="K68" s="383">
        <v>5.864659588126</v>
      </c>
      <c r="L68" s="384">
        <f t="shared" si="0"/>
        <v>30.336562400629997</v>
      </c>
      <c r="M68" s="383">
        <v>8.896779089999999</v>
      </c>
      <c r="N68" s="383">
        <v>9.3114186700000001</v>
      </c>
      <c r="O68" s="383">
        <v>9.8042357799999991</v>
      </c>
      <c r="P68" s="383">
        <v>10.053859539999999</v>
      </c>
      <c r="Q68" s="383">
        <v>10.57800084</v>
      </c>
      <c r="R68" s="385">
        <f t="shared" si="1"/>
        <v>48.644293919999996</v>
      </c>
      <c r="S68" s="383">
        <v>57.294859150000008</v>
      </c>
      <c r="T68" s="383">
        <v>70.33463798999999</v>
      </c>
      <c r="U68" s="383">
        <v>88.298604939999976</v>
      </c>
      <c r="V68" s="386">
        <f t="shared" si="2"/>
        <v>294.90895840062996</v>
      </c>
      <c r="W68" s="319" t="s">
        <v>165</v>
      </c>
    </row>
    <row r="69" spans="1:23" ht="26.45" customHeight="1" x14ac:dyDescent="0.2">
      <c r="A69" s="266"/>
      <c r="B69" s="199" t="s">
        <v>166</v>
      </c>
      <c r="C69" s="29" t="s">
        <v>162</v>
      </c>
      <c r="D69" s="207" t="s">
        <v>75</v>
      </c>
      <c r="E69" s="33" t="s">
        <v>69</v>
      </c>
      <c r="F69" s="387">
        <f t="shared" ref="F69:U69" si="29">F67+F68</f>
        <v>0</v>
      </c>
      <c r="G69" s="397">
        <f t="shared" si="29"/>
        <v>96.029262438125997</v>
      </c>
      <c r="H69" s="400">
        <f t="shared" si="29"/>
        <v>25.862096698126003</v>
      </c>
      <c r="I69" s="388">
        <f t="shared" si="29"/>
        <v>10.459266138126001</v>
      </c>
      <c r="J69" s="388">
        <f t="shared" si="29"/>
        <v>8.6488310381259996</v>
      </c>
      <c r="K69" s="388">
        <f t="shared" si="29"/>
        <v>21.242487338126001</v>
      </c>
      <c r="L69" s="384">
        <f t="shared" si="29"/>
        <v>162.24194365062999</v>
      </c>
      <c r="M69" s="388">
        <f t="shared" si="29"/>
        <v>93.288520930000004</v>
      </c>
      <c r="N69" s="388">
        <f t="shared" si="29"/>
        <v>34.0930362</v>
      </c>
      <c r="O69" s="388">
        <f t="shared" si="29"/>
        <v>43.723506</v>
      </c>
      <c r="P69" s="388">
        <f t="shared" si="29"/>
        <v>23.609488469999999</v>
      </c>
      <c r="Q69" s="388">
        <f t="shared" si="29"/>
        <v>97.279639549999999</v>
      </c>
      <c r="R69" s="388">
        <f t="shared" si="29"/>
        <v>291.99419115000001</v>
      </c>
      <c r="S69" s="388">
        <f t="shared" si="29"/>
        <v>317.99217507000003</v>
      </c>
      <c r="T69" s="388">
        <f t="shared" si="29"/>
        <v>335.81638484999996</v>
      </c>
      <c r="U69" s="388">
        <f t="shared" si="29"/>
        <v>341.61920194999999</v>
      </c>
      <c r="V69" s="386">
        <f t="shared" si="2"/>
        <v>1449.66389667063</v>
      </c>
      <c r="W69" s="319" t="s">
        <v>167</v>
      </c>
    </row>
    <row r="70" spans="1:23" ht="42.75" x14ac:dyDescent="0.2">
      <c r="A70" s="266"/>
      <c r="B70" s="202" t="s">
        <v>168</v>
      </c>
      <c r="C70" s="317" t="s">
        <v>196</v>
      </c>
      <c r="D70" s="61" t="s">
        <v>388</v>
      </c>
      <c r="E70" s="34" t="s">
        <v>61</v>
      </c>
      <c r="F70" s="375">
        <v>6</v>
      </c>
      <c r="G70" s="376">
        <v>421</v>
      </c>
      <c r="H70" s="377">
        <v>421</v>
      </c>
      <c r="I70" s="377">
        <v>421</v>
      </c>
      <c r="J70" s="377">
        <v>421</v>
      </c>
      <c r="K70" s="377">
        <v>421</v>
      </c>
      <c r="L70" s="378">
        <f>K70</f>
        <v>421</v>
      </c>
      <c r="M70" s="377">
        <v>421</v>
      </c>
      <c r="N70" s="377">
        <v>421</v>
      </c>
      <c r="O70" s="377">
        <v>421</v>
      </c>
      <c r="P70" s="377">
        <v>421</v>
      </c>
      <c r="Q70" s="377">
        <v>421</v>
      </c>
      <c r="R70" s="378">
        <f>Q70</f>
        <v>421</v>
      </c>
      <c r="S70" s="377">
        <v>421</v>
      </c>
      <c r="T70" s="377">
        <v>421</v>
      </c>
      <c r="U70" s="377">
        <v>421</v>
      </c>
      <c r="V70" s="378">
        <f>U70</f>
        <v>421</v>
      </c>
      <c r="W70" s="319" t="s">
        <v>197</v>
      </c>
    </row>
    <row r="71" spans="1:23" ht="42.75" x14ac:dyDescent="0.2">
      <c r="A71" s="266"/>
      <c r="B71" s="202" t="s">
        <v>169</v>
      </c>
      <c r="C71" s="317" t="s">
        <v>199</v>
      </c>
      <c r="D71" s="61" t="s">
        <v>389</v>
      </c>
      <c r="E71" s="34" t="s">
        <v>61</v>
      </c>
      <c r="F71" s="375">
        <v>2</v>
      </c>
      <c r="G71" s="376">
        <v>421</v>
      </c>
      <c r="H71" s="377">
        <v>421</v>
      </c>
      <c r="I71" s="377">
        <v>421</v>
      </c>
      <c r="J71" s="377">
        <v>421</v>
      </c>
      <c r="K71" s="377">
        <v>421</v>
      </c>
      <c r="L71" s="378">
        <f t="shared" ref="L71:L72" si="30">K71</f>
        <v>421</v>
      </c>
      <c r="M71" s="377">
        <v>421</v>
      </c>
      <c r="N71" s="377">
        <v>421</v>
      </c>
      <c r="O71" s="377">
        <v>421</v>
      </c>
      <c r="P71" s="377">
        <v>421</v>
      </c>
      <c r="Q71" s="377">
        <v>421</v>
      </c>
      <c r="R71" s="378">
        <f t="shared" ref="R71:R72" si="31">Q71</f>
        <v>421</v>
      </c>
      <c r="S71" s="377">
        <v>421</v>
      </c>
      <c r="T71" s="377">
        <v>421</v>
      </c>
      <c r="U71" s="377">
        <v>421</v>
      </c>
      <c r="V71" s="378">
        <f t="shared" ref="V71:V72" si="32">U71</f>
        <v>421</v>
      </c>
      <c r="W71" s="319" t="s">
        <v>200</v>
      </c>
    </row>
    <row r="72" spans="1:23" ht="42.75" x14ac:dyDescent="0.2">
      <c r="A72" s="266"/>
      <c r="B72" s="202" t="s">
        <v>347</v>
      </c>
      <c r="C72" s="317" t="s">
        <v>201</v>
      </c>
      <c r="D72" s="61" t="s">
        <v>202</v>
      </c>
      <c r="E72" s="34" t="s">
        <v>61</v>
      </c>
      <c r="F72" s="375">
        <v>1</v>
      </c>
      <c r="G72" s="376">
        <v>421</v>
      </c>
      <c r="H72" s="377">
        <v>421</v>
      </c>
      <c r="I72" s="377">
        <v>421</v>
      </c>
      <c r="J72" s="377">
        <v>421</v>
      </c>
      <c r="K72" s="377">
        <v>421</v>
      </c>
      <c r="L72" s="378">
        <f t="shared" si="30"/>
        <v>421</v>
      </c>
      <c r="M72" s="377">
        <v>421</v>
      </c>
      <c r="N72" s="377">
        <v>421</v>
      </c>
      <c r="O72" s="377">
        <v>421</v>
      </c>
      <c r="P72" s="377">
        <v>421</v>
      </c>
      <c r="Q72" s="377">
        <v>316</v>
      </c>
      <c r="R72" s="378">
        <f t="shared" si="31"/>
        <v>316</v>
      </c>
      <c r="S72" s="377">
        <v>211</v>
      </c>
      <c r="T72" s="377">
        <v>106</v>
      </c>
      <c r="U72" s="377">
        <v>0</v>
      </c>
      <c r="V72" s="378">
        <f t="shared" si="32"/>
        <v>0</v>
      </c>
      <c r="W72" s="319" t="s">
        <v>203</v>
      </c>
    </row>
    <row r="73" spans="1:23" ht="15" x14ac:dyDescent="0.2">
      <c r="A73" s="266"/>
      <c r="B73" s="202" t="s">
        <v>348</v>
      </c>
      <c r="C73" s="317" t="s">
        <v>359</v>
      </c>
      <c r="D73" s="61" t="s">
        <v>68</v>
      </c>
      <c r="E73" s="34" t="s">
        <v>69</v>
      </c>
      <c r="F73" s="381">
        <v>0</v>
      </c>
      <c r="G73" s="382">
        <v>0</v>
      </c>
      <c r="H73" s="383">
        <v>0</v>
      </c>
      <c r="I73" s="383">
        <v>0</v>
      </c>
      <c r="J73" s="383">
        <v>0</v>
      </c>
      <c r="K73" s="383">
        <v>0</v>
      </c>
      <c r="L73" s="384">
        <f t="shared" si="0"/>
        <v>0</v>
      </c>
      <c r="M73" s="383">
        <v>36.619</v>
      </c>
      <c r="N73" s="383">
        <v>36.619</v>
      </c>
      <c r="O73" s="383">
        <v>36.619</v>
      </c>
      <c r="P73" s="383">
        <v>36.619</v>
      </c>
      <c r="Q73" s="383">
        <v>36.619</v>
      </c>
      <c r="R73" s="385">
        <f t="shared" si="1"/>
        <v>183.095</v>
      </c>
      <c r="S73" s="383">
        <v>184.75832700000001</v>
      </c>
      <c r="T73" s="383">
        <v>187.94064399999999</v>
      </c>
      <c r="U73" s="383">
        <v>184.88615200000001</v>
      </c>
      <c r="V73" s="386">
        <f t="shared" si="2"/>
        <v>740.68012300000009</v>
      </c>
      <c r="W73" s="319" t="s">
        <v>204</v>
      </c>
    </row>
    <row r="74" spans="1:23" ht="15" x14ac:dyDescent="0.2">
      <c r="A74" s="266"/>
      <c r="B74" s="202" t="s">
        <v>349</v>
      </c>
      <c r="C74" s="317" t="s">
        <v>359</v>
      </c>
      <c r="D74" s="61" t="s">
        <v>72</v>
      </c>
      <c r="E74" s="34" t="s">
        <v>69</v>
      </c>
      <c r="F74" s="381">
        <v>0</v>
      </c>
      <c r="G74" s="382">
        <v>0</v>
      </c>
      <c r="H74" s="383">
        <v>0</v>
      </c>
      <c r="I74" s="383">
        <v>0</v>
      </c>
      <c r="J74" s="383">
        <v>0</v>
      </c>
      <c r="K74" s="383">
        <v>0</v>
      </c>
      <c r="L74" s="384">
        <f t="shared" si="0"/>
        <v>0</v>
      </c>
      <c r="M74" s="383">
        <v>0</v>
      </c>
      <c r="N74" s="383">
        <v>0</v>
      </c>
      <c r="O74" s="383">
        <v>0</v>
      </c>
      <c r="P74" s="383">
        <v>0</v>
      </c>
      <c r="Q74" s="383">
        <v>0</v>
      </c>
      <c r="R74" s="385">
        <f t="shared" si="1"/>
        <v>0</v>
      </c>
      <c r="S74" s="383">
        <v>0</v>
      </c>
      <c r="T74" s="383">
        <v>0</v>
      </c>
      <c r="U74" s="383">
        <v>0</v>
      </c>
      <c r="V74" s="386">
        <f>SUM(L74,R74,S74,T74,U74)</f>
        <v>0</v>
      </c>
      <c r="W74" s="319" t="s">
        <v>205</v>
      </c>
    </row>
    <row r="75" spans="1:23" ht="15.75" thickBot="1" x14ac:dyDescent="0.25">
      <c r="A75" s="301"/>
      <c r="B75" s="302" t="s">
        <v>350</v>
      </c>
      <c r="C75" s="318" t="s">
        <v>359</v>
      </c>
      <c r="D75" s="62" t="s">
        <v>75</v>
      </c>
      <c r="E75" s="93" t="s">
        <v>69</v>
      </c>
      <c r="F75" s="387">
        <f t="shared" ref="F75:U75" si="33">F73+F74</f>
        <v>0</v>
      </c>
      <c r="G75" s="401">
        <f t="shared" si="33"/>
        <v>0</v>
      </c>
      <c r="H75" s="400">
        <f t="shared" si="33"/>
        <v>0</v>
      </c>
      <c r="I75" s="388">
        <f t="shared" si="33"/>
        <v>0</v>
      </c>
      <c r="J75" s="388">
        <f t="shared" si="33"/>
        <v>0</v>
      </c>
      <c r="K75" s="388">
        <f t="shared" si="33"/>
        <v>0</v>
      </c>
      <c r="L75" s="388">
        <f t="shared" si="33"/>
        <v>0</v>
      </c>
      <c r="M75" s="388">
        <f t="shared" si="33"/>
        <v>36.619</v>
      </c>
      <c r="N75" s="388">
        <f t="shared" si="33"/>
        <v>36.619</v>
      </c>
      <c r="O75" s="388">
        <f t="shared" si="33"/>
        <v>36.619</v>
      </c>
      <c r="P75" s="388">
        <f t="shared" si="33"/>
        <v>36.619</v>
      </c>
      <c r="Q75" s="388">
        <f t="shared" si="33"/>
        <v>36.619</v>
      </c>
      <c r="R75" s="388">
        <f t="shared" si="33"/>
        <v>183.095</v>
      </c>
      <c r="S75" s="388">
        <f t="shared" si="33"/>
        <v>184.75832700000001</v>
      </c>
      <c r="T75" s="388">
        <f t="shared" si="33"/>
        <v>187.94064399999999</v>
      </c>
      <c r="U75" s="388">
        <f t="shared" si="33"/>
        <v>184.88615200000001</v>
      </c>
      <c r="V75" s="396">
        <f>SUM(L75,R75,S75,T75,U75)</f>
        <v>740.68012300000009</v>
      </c>
      <c r="W75" s="327" t="s">
        <v>206</v>
      </c>
    </row>
    <row r="76" spans="1:23" ht="30" x14ac:dyDescent="0.2">
      <c r="A76" s="478" t="s">
        <v>345</v>
      </c>
      <c r="B76" s="287" t="s">
        <v>170</v>
      </c>
      <c r="C76" s="361" t="s">
        <v>515</v>
      </c>
      <c r="D76" s="364" t="s">
        <v>304</v>
      </c>
      <c r="E76" s="288" t="s">
        <v>61</v>
      </c>
      <c r="F76" s="370">
        <v>16.43</v>
      </c>
      <c r="G76" s="371">
        <v>16.774294059235835</v>
      </c>
      <c r="H76" s="372">
        <v>16.486938239465125</v>
      </c>
      <c r="I76" s="372">
        <v>16.199495059797851</v>
      </c>
      <c r="J76" s="372">
        <v>15.912110120061618</v>
      </c>
      <c r="K76" s="372">
        <v>15.624812540221953</v>
      </c>
      <c r="L76" s="373">
        <f t="shared" si="0"/>
        <v>80.99765001878238</v>
      </c>
      <c r="M76" s="372">
        <v>15.744379118655123</v>
      </c>
      <c r="N76" s="372">
        <v>15.863770977295163</v>
      </c>
      <c r="O76" s="372">
        <v>15.983046356073114</v>
      </c>
      <c r="P76" s="372">
        <v>16.102438214713153</v>
      </c>
      <c r="Q76" s="372">
        <v>16.222325112767066</v>
      </c>
      <c r="R76" s="373">
        <f t="shared" si="1"/>
        <v>79.915959779503623</v>
      </c>
      <c r="S76" s="372">
        <v>82.902765523125623</v>
      </c>
      <c r="T76" s="372">
        <v>85.887824068816315</v>
      </c>
      <c r="U76" s="372">
        <v>88.873261174058769</v>
      </c>
      <c r="V76" s="374">
        <f t="shared" si="2"/>
        <v>418.5774605642867</v>
      </c>
      <c r="W76" s="328"/>
    </row>
    <row r="77" spans="1:23" ht="45" x14ac:dyDescent="0.2">
      <c r="A77" s="479"/>
      <c r="B77" s="200" t="s">
        <v>171</v>
      </c>
      <c r="C77" s="362" t="s">
        <v>516</v>
      </c>
      <c r="D77" s="365" t="s">
        <v>305</v>
      </c>
      <c r="E77" s="265" t="s">
        <v>61</v>
      </c>
      <c r="F77" s="375">
        <v>16.43</v>
      </c>
      <c r="G77" s="376">
        <v>15.929196439850195</v>
      </c>
      <c r="H77" s="377">
        <v>15.38578594452758</v>
      </c>
      <c r="I77" s="377">
        <v>14.841255302561711</v>
      </c>
      <c r="J77" s="377">
        <v>14.294726723582466</v>
      </c>
      <c r="K77" s="377">
        <v>13.745299616605841</v>
      </c>
      <c r="L77" s="378">
        <f t="shared" si="0"/>
        <v>74.196264027127796</v>
      </c>
      <c r="M77" s="377">
        <v>11.623423517866556</v>
      </c>
      <c r="N77" s="377">
        <v>11.74284376847298</v>
      </c>
      <c r="O77" s="377">
        <v>11.862264019079403</v>
      </c>
      <c r="P77" s="377">
        <v>11.981684269685825</v>
      </c>
      <c r="Q77" s="377">
        <v>12.10110452029225</v>
      </c>
      <c r="R77" s="379">
        <f t="shared" si="1"/>
        <v>59.311320095397022</v>
      </c>
      <c r="S77" s="377">
        <v>62.296749920648097</v>
      </c>
      <c r="T77" s="377">
        <v>65.303598936538862</v>
      </c>
      <c r="U77" s="377">
        <v>67.796931920432613</v>
      </c>
      <c r="V77" s="380">
        <f t="shared" si="2"/>
        <v>328.90486490014439</v>
      </c>
      <c r="W77" s="319"/>
    </row>
    <row r="78" spans="1:23" ht="60" x14ac:dyDescent="0.2">
      <c r="A78" s="479"/>
      <c r="B78" s="200" t="s">
        <v>172</v>
      </c>
      <c r="C78" s="362" t="s">
        <v>517</v>
      </c>
      <c r="D78" s="365" t="s">
        <v>409</v>
      </c>
      <c r="E78" s="265" t="s">
        <v>61</v>
      </c>
      <c r="F78" s="375">
        <v>16.43</v>
      </c>
      <c r="G78" s="376">
        <v>15.871</v>
      </c>
      <c r="H78" s="377">
        <v>15.315</v>
      </c>
      <c r="I78" s="377">
        <v>14.76</v>
      </c>
      <c r="J78" s="377">
        <v>14.205</v>
      </c>
      <c r="K78" s="377">
        <v>13.648999999999999</v>
      </c>
      <c r="L78" s="378">
        <f t="shared" si="0"/>
        <v>73.8</v>
      </c>
      <c r="M78" s="377">
        <v>11.468109362942515</v>
      </c>
      <c r="N78" s="377">
        <v>11.558467859566054</v>
      </c>
      <c r="O78" s="377">
        <v>11.648826356189595</v>
      </c>
      <c r="P78" s="377">
        <v>11.739184852813136</v>
      </c>
      <c r="Q78" s="377">
        <v>11.829543349436674</v>
      </c>
      <c r="R78" s="379">
        <f t="shared" si="1"/>
        <v>58.244131780947981</v>
      </c>
      <c r="S78" s="377">
        <v>60.481517913146796</v>
      </c>
      <c r="T78" s="377">
        <v>62.580201795537079</v>
      </c>
      <c r="U78" s="377">
        <v>64.05546845288535</v>
      </c>
      <c r="V78" s="380">
        <f t="shared" si="2"/>
        <v>319.1613199425172</v>
      </c>
      <c r="W78" s="319"/>
    </row>
    <row r="79" spans="1:23" ht="15" x14ac:dyDescent="0.2">
      <c r="A79" s="479"/>
      <c r="B79" s="200" t="s">
        <v>173</v>
      </c>
      <c r="C79" s="362" t="s">
        <v>518</v>
      </c>
      <c r="D79" s="365" t="s">
        <v>519</v>
      </c>
      <c r="E79" s="265" t="s">
        <v>69</v>
      </c>
      <c r="F79" s="381">
        <v>0</v>
      </c>
      <c r="G79" s="382">
        <v>0</v>
      </c>
      <c r="H79" s="383">
        <v>0</v>
      </c>
      <c r="I79" s="383">
        <v>0</v>
      </c>
      <c r="J79" s="383">
        <v>0</v>
      </c>
      <c r="K79" s="383">
        <v>0</v>
      </c>
      <c r="L79" s="384">
        <f t="shared" si="0"/>
        <v>0</v>
      </c>
      <c r="M79" s="383">
        <v>0</v>
      </c>
      <c r="N79" s="383">
        <v>0</v>
      </c>
      <c r="O79" s="383">
        <v>0</v>
      </c>
      <c r="P79" s="383">
        <v>0</v>
      </c>
      <c r="Q79" s="383">
        <v>0</v>
      </c>
      <c r="R79" s="385">
        <f t="shared" si="1"/>
        <v>0</v>
      </c>
      <c r="S79" s="383">
        <v>0</v>
      </c>
      <c r="T79" s="383">
        <v>0</v>
      </c>
      <c r="U79" s="383">
        <v>0</v>
      </c>
      <c r="V79" s="386">
        <f t="shared" si="2"/>
        <v>0</v>
      </c>
      <c r="W79" s="319"/>
    </row>
    <row r="80" spans="1:23" ht="15" x14ac:dyDescent="0.2">
      <c r="A80" s="479"/>
      <c r="B80" s="200" t="s">
        <v>174</v>
      </c>
      <c r="C80" s="362" t="s">
        <v>518</v>
      </c>
      <c r="D80" s="365" t="s">
        <v>520</v>
      </c>
      <c r="E80" s="265" t="s">
        <v>69</v>
      </c>
      <c r="F80" s="381">
        <v>0</v>
      </c>
      <c r="G80" s="382">
        <v>0</v>
      </c>
      <c r="H80" s="383">
        <v>0</v>
      </c>
      <c r="I80" s="383">
        <v>0</v>
      </c>
      <c r="J80" s="383">
        <v>0</v>
      </c>
      <c r="K80" s="383">
        <v>0</v>
      </c>
      <c r="L80" s="384">
        <f t="shared" si="0"/>
        <v>0</v>
      </c>
      <c r="M80" s="383">
        <v>0</v>
      </c>
      <c r="N80" s="383">
        <v>0</v>
      </c>
      <c r="O80" s="383">
        <v>0</v>
      </c>
      <c r="P80" s="383">
        <v>0</v>
      </c>
      <c r="Q80" s="383">
        <v>0</v>
      </c>
      <c r="R80" s="385">
        <f t="shared" si="1"/>
        <v>0</v>
      </c>
      <c r="S80" s="383">
        <v>0</v>
      </c>
      <c r="T80" s="383">
        <v>0</v>
      </c>
      <c r="U80" s="383">
        <v>0</v>
      </c>
      <c r="V80" s="386">
        <f t="shared" si="2"/>
        <v>0</v>
      </c>
      <c r="W80" s="319"/>
    </row>
    <row r="81" spans="1:23" ht="15" x14ac:dyDescent="0.2">
      <c r="A81" s="479"/>
      <c r="B81" s="200" t="s">
        <v>175</v>
      </c>
      <c r="C81" s="362" t="s">
        <v>518</v>
      </c>
      <c r="D81" s="365" t="s">
        <v>521</v>
      </c>
      <c r="E81" s="265" t="s">
        <v>69</v>
      </c>
      <c r="F81" s="387">
        <f t="shared" ref="F81:U81" si="34">F79+F80</f>
        <v>0</v>
      </c>
      <c r="G81" s="397">
        <f t="shared" si="34"/>
        <v>0</v>
      </c>
      <c r="H81" s="388">
        <f t="shared" si="34"/>
        <v>0</v>
      </c>
      <c r="I81" s="388">
        <f t="shared" si="34"/>
        <v>0</v>
      </c>
      <c r="J81" s="388">
        <f t="shared" si="34"/>
        <v>0</v>
      </c>
      <c r="K81" s="388">
        <f t="shared" si="34"/>
        <v>0</v>
      </c>
      <c r="L81" s="388">
        <f t="shared" si="34"/>
        <v>0</v>
      </c>
      <c r="M81" s="388">
        <f t="shared" si="34"/>
        <v>0</v>
      </c>
      <c r="N81" s="388">
        <f t="shared" si="34"/>
        <v>0</v>
      </c>
      <c r="O81" s="388">
        <f t="shared" si="34"/>
        <v>0</v>
      </c>
      <c r="P81" s="388">
        <f t="shared" si="34"/>
        <v>0</v>
      </c>
      <c r="Q81" s="388">
        <f t="shared" si="34"/>
        <v>0</v>
      </c>
      <c r="R81" s="388">
        <f t="shared" si="34"/>
        <v>0</v>
      </c>
      <c r="S81" s="388">
        <f t="shared" si="34"/>
        <v>0</v>
      </c>
      <c r="T81" s="388">
        <f t="shared" si="34"/>
        <v>0</v>
      </c>
      <c r="U81" s="388">
        <f t="shared" si="34"/>
        <v>0</v>
      </c>
      <c r="V81" s="386">
        <f>SUM(L81,R81,S81,T81,U81)</f>
        <v>0</v>
      </c>
      <c r="W81" s="319"/>
    </row>
    <row r="82" spans="1:23" ht="30" x14ac:dyDescent="0.2">
      <c r="A82" s="479"/>
      <c r="B82" s="200" t="s">
        <v>176</v>
      </c>
      <c r="C82" s="363" t="s">
        <v>522</v>
      </c>
      <c r="D82" s="366" t="s">
        <v>304</v>
      </c>
      <c r="E82" s="216" t="s">
        <v>61</v>
      </c>
      <c r="F82" s="375">
        <v>3.77</v>
      </c>
      <c r="G82" s="398">
        <v>3.7065056914972612</v>
      </c>
      <c r="H82" s="377">
        <v>3.7174256785679964</v>
      </c>
      <c r="I82" s="377">
        <v>3.727472066673073</v>
      </c>
      <c r="J82" s="377">
        <v>3.7379843742265013</v>
      </c>
      <c r="K82" s="377">
        <v>3.7487878814351481</v>
      </c>
      <c r="L82" s="378">
        <f t="shared" si="0"/>
        <v>18.63817569239998</v>
      </c>
      <c r="M82" s="377">
        <v>3.7575821110227809</v>
      </c>
      <c r="N82" s="377">
        <v>3.7659686610931056</v>
      </c>
      <c r="O82" s="377">
        <v>3.7745008109910403</v>
      </c>
      <c r="P82" s="377">
        <v>3.7834115204407599</v>
      </c>
      <c r="Q82" s="377">
        <v>3.7920310302352607</v>
      </c>
      <c r="R82" s="379">
        <f t="shared" si="1"/>
        <v>18.873494133782945</v>
      </c>
      <c r="S82" s="377">
        <v>19.087671480196967</v>
      </c>
      <c r="T82" s="377">
        <v>19.305168502680495</v>
      </c>
      <c r="U82" s="377">
        <v>19.519142009335859</v>
      </c>
      <c r="V82" s="380">
        <f t="shared" si="2"/>
        <v>95.423651818396252</v>
      </c>
      <c r="W82" s="319"/>
    </row>
    <row r="83" spans="1:23" ht="45" x14ac:dyDescent="0.2">
      <c r="A83" s="479"/>
      <c r="B83" s="200" t="s">
        <v>177</v>
      </c>
      <c r="C83" s="363" t="s">
        <v>523</v>
      </c>
      <c r="D83" s="366" t="s">
        <v>305</v>
      </c>
      <c r="E83" s="216" t="s">
        <v>61</v>
      </c>
      <c r="F83" s="375">
        <v>3.77</v>
      </c>
      <c r="G83" s="398">
        <v>3.252228405361568</v>
      </c>
      <c r="H83" s="377">
        <v>3.2524992210409223</v>
      </c>
      <c r="I83" s="377">
        <v>3.2527700367202765</v>
      </c>
      <c r="J83" s="377">
        <v>3.2530408523996308</v>
      </c>
      <c r="K83" s="377">
        <v>3.2533116680789851</v>
      </c>
      <c r="L83" s="378">
        <f t="shared" si="0"/>
        <v>16.263850183601381</v>
      </c>
      <c r="M83" s="377">
        <v>2.9469463348155398</v>
      </c>
      <c r="N83" s="377">
        <v>2.9555964205738383</v>
      </c>
      <c r="O83" s="377">
        <v>2.9642465063321368</v>
      </c>
      <c r="P83" s="377">
        <v>2.9728965920904353</v>
      </c>
      <c r="Q83" s="377">
        <v>2.9815466778487338</v>
      </c>
      <c r="R83" s="379">
        <f t="shared" si="1"/>
        <v>14.821232531660684</v>
      </c>
      <c r="S83" s="377">
        <v>15.036493140792123</v>
      </c>
      <c r="T83" s="377">
        <v>15.261080874880244</v>
      </c>
      <c r="U83" s="377">
        <v>15.355863450657676</v>
      </c>
      <c r="V83" s="380">
        <f t="shared" si="2"/>
        <v>76.738520181592108</v>
      </c>
      <c r="W83" s="319"/>
    </row>
    <row r="84" spans="1:23" ht="60" x14ac:dyDescent="0.2">
      <c r="A84" s="479"/>
      <c r="B84" s="200" t="s">
        <v>178</v>
      </c>
      <c r="C84" s="363" t="s">
        <v>524</v>
      </c>
      <c r="D84" s="366" t="s">
        <v>409</v>
      </c>
      <c r="E84" s="216" t="s">
        <v>61</v>
      </c>
      <c r="F84" s="375">
        <v>3.77</v>
      </c>
      <c r="G84" s="398">
        <v>3.1584097441228631</v>
      </c>
      <c r="H84" s="377">
        <v>3.1242018545050043</v>
      </c>
      <c r="I84" s="377">
        <v>3.0899939648871459</v>
      </c>
      <c r="J84" s="377">
        <v>3.0557860752692871</v>
      </c>
      <c r="K84" s="377">
        <v>3.0215781856514283</v>
      </c>
      <c r="L84" s="378">
        <f t="shared" si="0"/>
        <v>15.449969824435728</v>
      </c>
      <c r="M84" s="377">
        <v>2.6971690239278758</v>
      </c>
      <c r="N84" s="377">
        <v>2.6941945868896093</v>
      </c>
      <c r="O84" s="377">
        <v>2.6912201498513424</v>
      </c>
      <c r="P84" s="377">
        <v>2.6882457128130759</v>
      </c>
      <c r="Q84" s="377">
        <v>2.6852712757748094</v>
      </c>
      <c r="R84" s="379">
        <f t="shared" si="1"/>
        <v>13.456100749256715</v>
      </c>
      <c r="S84" s="377">
        <v>13.433751222310551</v>
      </c>
      <c r="T84" s="377">
        <v>13.525438322457026</v>
      </c>
      <c r="U84" s="377">
        <v>13.46120767777011</v>
      </c>
      <c r="V84" s="380">
        <f t="shared" si="2"/>
        <v>69.326467796230133</v>
      </c>
      <c r="W84" s="319"/>
    </row>
    <row r="85" spans="1:23" ht="15" x14ac:dyDescent="0.2">
      <c r="A85" s="479"/>
      <c r="B85" s="200" t="s">
        <v>179</v>
      </c>
      <c r="C85" s="363" t="s">
        <v>525</v>
      </c>
      <c r="D85" s="366" t="s">
        <v>519</v>
      </c>
      <c r="E85" s="216" t="s">
        <v>69</v>
      </c>
      <c r="F85" s="381">
        <v>0</v>
      </c>
      <c r="G85" s="399">
        <v>0</v>
      </c>
      <c r="H85" s="383">
        <v>0</v>
      </c>
      <c r="I85" s="383">
        <v>0</v>
      </c>
      <c r="J85" s="383">
        <v>0</v>
      </c>
      <c r="K85" s="383">
        <v>0</v>
      </c>
      <c r="L85" s="384">
        <f t="shared" si="0"/>
        <v>0</v>
      </c>
      <c r="M85" s="383">
        <v>0</v>
      </c>
      <c r="N85" s="383">
        <v>0</v>
      </c>
      <c r="O85" s="383">
        <v>0</v>
      </c>
      <c r="P85" s="383">
        <v>0</v>
      </c>
      <c r="Q85" s="383">
        <v>0</v>
      </c>
      <c r="R85" s="385">
        <f t="shared" si="1"/>
        <v>0</v>
      </c>
      <c r="S85" s="383">
        <v>0</v>
      </c>
      <c r="T85" s="383">
        <v>0</v>
      </c>
      <c r="U85" s="383">
        <v>0</v>
      </c>
      <c r="V85" s="386">
        <f t="shared" si="2"/>
        <v>0</v>
      </c>
      <c r="W85" s="319"/>
    </row>
    <row r="86" spans="1:23" ht="15" x14ac:dyDescent="0.2">
      <c r="A86" s="479"/>
      <c r="B86" s="200" t="s">
        <v>180</v>
      </c>
      <c r="C86" s="363" t="s">
        <v>525</v>
      </c>
      <c r="D86" s="366" t="s">
        <v>520</v>
      </c>
      <c r="E86" s="216" t="s">
        <v>69</v>
      </c>
      <c r="F86" s="381">
        <v>0</v>
      </c>
      <c r="G86" s="399">
        <v>0</v>
      </c>
      <c r="H86" s="383">
        <v>0</v>
      </c>
      <c r="I86" s="383">
        <v>0</v>
      </c>
      <c r="J86" s="383">
        <v>0</v>
      </c>
      <c r="K86" s="383">
        <v>0</v>
      </c>
      <c r="L86" s="384">
        <f t="shared" ref="L86:L105" si="35">SUM(G86:K86)</f>
        <v>0</v>
      </c>
      <c r="M86" s="383">
        <v>0</v>
      </c>
      <c r="N86" s="383">
        <v>0</v>
      </c>
      <c r="O86" s="383">
        <v>0</v>
      </c>
      <c r="P86" s="383">
        <v>0</v>
      </c>
      <c r="Q86" s="383">
        <v>0</v>
      </c>
      <c r="R86" s="385">
        <f t="shared" ref="R86:R105" si="36">SUM(M86:Q86)</f>
        <v>0</v>
      </c>
      <c r="S86" s="383">
        <v>0</v>
      </c>
      <c r="T86" s="383">
        <v>0</v>
      </c>
      <c r="U86" s="383">
        <v>0</v>
      </c>
      <c r="V86" s="386">
        <f t="shared" ref="V86:V104" si="37">SUM(L86,R86,S86,T86,U86)</f>
        <v>0</v>
      </c>
      <c r="W86" s="319"/>
    </row>
    <row r="87" spans="1:23" ht="15" x14ac:dyDescent="0.2">
      <c r="A87" s="479"/>
      <c r="B87" s="200" t="s">
        <v>181</v>
      </c>
      <c r="C87" s="363" t="s">
        <v>526</v>
      </c>
      <c r="D87" s="366" t="s">
        <v>521</v>
      </c>
      <c r="E87" s="216" t="s">
        <v>69</v>
      </c>
      <c r="F87" s="387">
        <f t="shared" ref="F87:U87" si="38">F85+F86</f>
        <v>0</v>
      </c>
      <c r="G87" s="397">
        <f t="shared" si="38"/>
        <v>0</v>
      </c>
      <c r="H87" s="388">
        <f t="shared" si="38"/>
        <v>0</v>
      </c>
      <c r="I87" s="388">
        <f t="shared" si="38"/>
        <v>0</v>
      </c>
      <c r="J87" s="388">
        <f t="shared" si="38"/>
        <v>0</v>
      </c>
      <c r="K87" s="388">
        <f t="shared" si="38"/>
        <v>0</v>
      </c>
      <c r="L87" s="388">
        <f t="shared" si="38"/>
        <v>0</v>
      </c>
      <c r="M87" s="388">
        <f t="shared" si="38"/>
        <v>0</v>
      </c>
      <c r="N87" s="388">
        <f t="shared" si="38"/>
        <v>0</v>
      </c>
      <c r="O87" s="388">
        <f t="shared" si="38"/>
        <v>0</v>
      </c>
      <c r="P87" s="388">
        <f t="shared" si="38"/>
        <v>0</v>
      </c>
      <c r="Q87" s="388">
        <f t="shared" si="38"/>
        <v>0</v>
      </c>
      <c r="R87" s="388">
        <f t="shared" si="38"/>
        <v>0</v>
      </c>
      <c r="S87" s="388">
        <f t="shared" si="38"/>
        <v>0</v>
      </c>
      <c r="T87" s="388">
        <f t="shared" si="38"/>
        <v>0</v>
      </c>
      <c r="U87" s="388">
        <f t="shared" si="38"/>
        <v>0</v>
      </c>
      <c r="V87" s="386">
        <f>SUM(L87,R87,S87,T87,U87)</f>
        <v>0</v>
      </c>
      <c r="W87" s="319"/>
    </row>
    <row r="88" spans="1:23" ht="15" x14ac:dyDescent="0.2">
      <c r="A88" s="479"/>
      <c r="B88" s="200" t="s">
        <v>182</v>
      </c>
      <c r="C88" s="210"/>
      <c r="D88" s="213"/>
      <c r="E88" s="216"/>
      <c r="F88" s="283"/>
      <c r="G88" s="280"/>
      <c r="H88" s="281"/>
      <c r="I88" s="281"/>
      <c r="J88" s="281"/>
      <c r="K88" s="285"/>
      <c r="L88" s="284">
        <f t="shared" si="35"/>
        <v>0</v>
      </c>
      <c r="M88" s="281"/>
      <c r="N88" s="281"/>
      <c r="O88" s="281"/>
      <c r="P88" s="281"/>
      <c r="Q88" s="285"/>
      <c r="R88" s="282">
        <f t="shared" si="36"/>
        <v>0</v>
      </c>
      <c r="S88" s="281"/>
      <c r="T88" s="281"/>
      <c r="U88" s="281"/>
      <c r="V88" s="14">
        <f t="shared" si="37"/>
        <v>0</v>
      </c>
      <c r="W88" s="319"/>
    </row>
    <row r="89" spans="1:23" ht="15" x14ac:dyDescent="0.2">
      <c r="A89" s="479"/>
      <c r="B89" s="200" t="s">
        <v>183</v>
      </c>
      <c r="C89" s="210"/>
      <c r="D89" s="213"/>
      <c r="E89" s="216"/>
      <c r="F89" s="283"/>
      <c r="G89" s="280"/>
      <c r="H89" s="281"/>
      <c r="I89" s="281"/>
      <c r="J89" s="281"/>
      <c r="K89" s="285"/>
      <c r="L89" s="284">
        <f t="shared" si="35"/>
        <v>0</v>
      </c>
      <c r="M89" s="281"/>
      <c r="N89" s="281"/>
      <c r="O89" s="281"/>
      <c r="P89" s="281"/>
      <c r="Q89" s="285"/>
      <c r="R89" s="282">
        <f t="shared" si="36"/>
        <v>0</v>
      </c>
      <c r="S89" s="281"/>
      <c r="T89" s="281"/>
      <c r="U89" s="281"/>
      <c r="V89" s="14">
        <f t="shared" si="37"/>
        <v>0</v>
      </c>
      <c r="W89" s="319"/>
    </row>
    <row r="90" spans="1:23" ht="15" x14ac:dyDescent="0.2">
      <c r="A90" s="479"/>
      <c r="B90" s="200" t="s">
        <v>184</v>
      </c>
      <c r="C90" s="210"/>
      <c r="D90" s="213"/>
      <c r="E90" s="216"/>
      <c r="F90" s="283"/>
      <c r="G90" s="280"/>
      <c r="H90" s="281"/>
      <c r="I90" s="281"/>
      <c r="J90" s="281"/>
      <c r="K90" s="285"/>
      <c r="L90" s="284">
        <f t="shared" si="35"/>
        <v>0</v>
      </c>
      <c r="M90" s="281"/>
      <c r="N90" s="281"/>
      <c r="O90" s="281"/>
      <c r="P90" s="281"/>
      <c r="Q90" s="285"/>
      <c r="R90" s="282">
        <f t="shared" si="36"/>
        <v>0</v>
      </c>
      <c r="S90" s="281"/>
      <c r="T90" s="281"/>
      <c r="U90" s="281"/>
      <c r="V90" s="14">
        <f t="shared" si="37"/>
        <v>0</v>
      </c>
      <c r="W90" s="319"/>
    </row>
    <row r="91" spans="1:23" ht="15" x14ac:dyDescent="0.2">
      <c r="A91" s="479"/>
      <c r="B91" s="200" t="s">
        <v>185</v>
      </c>
      <c r="C91" s="211"/>
      <c r="D91" s="214"/>
      <c r="E91" s="217"/>
      <c r="F91" s="283"/>
      <c r="G91" s="280"/>
      <c r="H91" s="281"/>
      <c r="I91" s="281"/>
      <c r="J91" s="281"/>
      <c r="K91" s="285"/>
      <c r="L91" s="284">
        <f t="shared" si="35"/>
        <v>0</v>
      </c>
      <c r="M91" s="281"/>
      <c r="N91" s="281"/>
      <c r="O91" s="281"/>
      <c r="P91" s="281"/>
      <c r="Q91" s="285"/>
      <c r="R91" s="282">
        <f t="shared" si="36"/>
        <v>0</v>
      </c>
      <c r="S91" s="281"/>
      <c r="T91" s="281"/>
      <c r="U91" s="281"/>
      <c r="V91" s="14">
        <f t="shared" si="37"/>
        <v>0</v>
      </c>
      <c r="W91" s="319"/>
    </row>
    <row r="92" spans="1:23" ht="15" x14ac:dyDescent="0.2">
      <c r="A92" s="479"/>
      <c r="B92" s="200" t="s">
        <v>186</v>
      </c>
      <c r="C92" s="211"/>
      <c r="D92" s="214"/>
      <c r="E92" s="217"/>
      <c r="F92" s="283"/>
      <c r="G92" s="280"/>
      <c r="H92" s="281"/>
      <c r="I92" s="281"/>
      <c r="J92" s="281"/>
      <c r="K92" s="285"/>
      <c r="L92" s="284">
        <f t="shared" si="35"/>
        <v>0</v>
      </c>
      <c r="M92" s="281"/>
      <c r="N92" s="281"/>
      <c r="O92" s="281"/>
      <c r="P92" s="281"/>
      <c r="Q92" s="285"/>
      <c r="R92" s="282">
        <f t="shared" si="36"/>
        <v>0</v>
      </c>
      <c r="S92" s="281"/>
      <c r="T92" s="281"/>
      <c r="U92" s="281"/>
      <c r="V92" s="14">
        <f t="shared" si="37"/>
        <v>0</v>
      </c>
      <c r="W92" s="319"/>
    </row>
    <row r="93" spans="1:23" ht="15" x14ac:dyDescent="0.2">
      <c r="A93" s="479"/>
      <c r="B93" s="200" t="s">
        <v>187</v>
      </c>
      <c r="C93" s="211"/>
      <c r="D93" s="214"/>
      <c r="E93" s="217"/>
      <c r="F93" s="283"/>
      <c r="G93" s="280"/>
      <c r="H93" s="281"/>
      <c r="I93" s="281"/>
      <c r="J93" s="281"/>
      <c r="K93" s="285"/>
      <c r="L93" s="284">
        <f t="shared" si="35"/>
        <v>0</v>
      </c>
      <c r="M93" s="281"/>
      <c r="N93" s="281"/>
      <c r="O93" s="281"/>
      <c r="P93" s="281"/>
      <c r="Q93" s="285"/>
      <c r="R93" s="282">
        <f t="shared" si="36"/>
        <v>0</v>
      </c>
      <c r="S93" s="281"/>
      <c r="T93" s="281"/>
      <c r="U93" s="281"/>
      <c r="V93" s="14">
        <f t="shared" si="37"/>
        <v>0</v>
      </c>
      <c r="W93" s="319"/>
    </row>
    <row r="94" spans="1:23" ht="15" x14ac:dyDescent="0.2">
      <c r="A94" s="479"/>
      <c r="B94" s="200" t="s">
        <v>188</v>
      </c>
      <c r="C94" s="211"/>
      <c r="D94" s="214"/>
      <c r="E94" s="217"/>
      <c r="F94" s="283"/>
      <c r="G94" s="280"/>
      <c r="H94" s="281"/>
      <c r="I94" s="281"/>
      <c r="J94" s="281"/>
      <c r="K94" s="285"/>
      <c r="L94" s="284">
        <f t="shared" si="35"/>
        <v>0</v>
      </c>
      <c r="M94" s="281"/>
      <c r="N94" s="281"/>
      <c r="O94" s="281"/>
      <c r="P94" s="281"/>
      <c r="Q94" s="285"/>
      <c r="R94" s="282">
        <f t="shared" si="36"/>
        <v>0</v>
      </c>
      <c r="S94" s="281"/>
      <c r="T94" s="281"/>
      <c r="U94" s="281"/>
      <c r="V94" s="14">
        <f t="shared" si="37"/>
        <v>0</v>
      </c>
      <c r="W94" s="319"/>
    </row>
    <row r="95" spans="1:23" ht="15" x14ac:dyDescent="0.2">
      <c r="A95" s="479"/>
      <c r="B95" s="200" t="s">
        <v>189</v>
      </c>
      <c r="C95" s="211"/>
      <c r="D95" s="214"/>
      <c r="E95" s="217"/>
      <c r="F95" s="283"/>
      <c r="G95" s="280"/>
      <c r="H95" s="281"/>
      <c r="I95" s="281"/>
      <c r="J95" s="281"/>
      <c r="K95" s="285"/>
      <c r="L95" s="284">
        <f t="shared" si="35"/>
        <v>0</v>
      </c>
      <c r="M95" s="281"/>
      <c r="N95" s="281"/>
      <c r="O95" s="281"/>
      <c r="P95" s="281"/>
      <c r="Q95" s="285"/>
      <c r="R95" s="282">
        <f t="shared" si="36"/>
        <v>0</v>
      </c>
      <c r="S95" s="281"/>
      <c r="T95" s="281"/>
      <c r="U95" s="281"/>
      <c r="V95" s="14">
        <f t="shared" si="37"/>
        <v>0</v>
      </c>
      <c r="W95" s="319"/>
    </row>
    <row r="96" spans="1:23" ht="15" x14ac:dyDescent="0.2">
      <c r="A96" s="479"/>
      <c r="B96" s="200" t="s">
        <v>190</v>
      </c>
      <c r="C96" s="210"/>
      <c r="D96" s="213"/>
      <c r="E96" s="216"/>
      <c r="F96" s="283"/>
      <c r="G96" s="280"/>
      <c r="H96" s="281"/>
      <c r="I96" s="281"/>
      <c r="J96" s="281"/>
      <c r="K96" s="285"/>
      <c r="L96" s="284">
        <f t="shared" si="35"/>
        <v>0</v>
      </c>
      <c r="M96" s="281"/>
      <c r="N96" s="281"/>
      <c r="O96" s="281"/>
      <c r="P96" s="281"/>
      <c r="Q96" s="285"/>
      <c r="R96" s="282">
        <f t="shared" si="36"/>
        <v>0</v>
      </c>
      <c r="S96" s="281"/>
      <c r="T96" s="281"/>
      <c r="U96" s="281"/>
      <c r="V96" s="14">
        <f t="shared" si="37"/>
        <v>0</v>
      </c>
      <c r="W96" s="319"/>
    </row>
    <row r="97" spans="1:23" ht="15" x14ac:dyDescent="0.2">
      <c r="A97" s="479"/>
      <c r="B97" s="200" t="s">
        <v>191</v>
      </c>
      <c r="C97" s="210"/>
      <c r="D97" s="213"/>
      <c r="E97" s="216"/>
      <c r="F97" s="283"/>
      <c r="G97" s="280"/>
      <c r="H97" s="281"/>
      <c r="I97" s="281"/>
      <c r="J97" s="281"/>
      <c r="K97" s="285"/>
      <c r="L97" s="284">
        <f t="shared" si="35"/>
        <v>0</v>
      </c>
      <c r="M97" s="281"/>
      <c r="N97" s="281"/>
      <c r="O97" s="281"/>
      <c r="P97" s="281"/>
      <c r="Q97" s="285"/>
      <c r="R97" s="282">
        <f t="shared" si="36"/>
        <v>0</v>
      </c>
      <c r="S97" s="281"/>
      <c r="T97" s="281"/>
      <c r="U97" s="281"/>
      <c r="V97" s="14">
        <f t="shared" si="37"/>
        <v>0</v>
      </c>
      <c r="W97" s="319"/>
    </row>
    <row r="98" spans="1:23" ht="15" x14ac:dyDescent="0.2">
      <c r="A98" s="479"/>
      <c r="B98" s="200" t="s">
        <v>192</v>
      </c>
      <c r="C98" s="210"/>
      <c r="D98" s="213"/>
      <c r="E98" s="216"/>
      <c r="F98" s="283"/>
      <c r="G98" s="280"/>
      <c r="H98" s="281"/>
      <c r="I98" s="281"/>
      <c r="J98" s="281"/>
      <c r="K98" s="285"/>
      <c r="L98" s="284">
        <f t="shared" si="35"/>
        <v>0</v>
      </c>
      <c r="M98" s="281"/>
      <c r="N98" s="281"/>
      <c r="O98" s="281"/>
      <c r="P98" s="281"/>
      <c r="Q98" s="285"/>
      <c r="R98" s="282">
        <f t="shared" si="36"/>
        <v>0</v>
      </c>
      <c r="S98" s="281"/>
      <c r="T98" s="281"/>
      <c r="U98" s="281"/>
      <c r="V98" s="14">
        <f t="shared" si="37"/>
        <v>0</v>
      </c>
      <c r="W98" s="319"/>
    </row>
    <row r="99" spans="1:23" ht="15" x14ac:dyDescent="0.2">
      <c r="A99" s="479"/>
      <c r="B99" s="200" t="s">
        <v>193</v>
      </c>
      <c r="C99" s="210"/>
      <c r="D99" s="213"/>
      <c r="E99" s="216"/>
      <c r="F99" s="283"/>
      <c r="G99" s="280"/>
      <c r="H99" s="281"/>
      <c r="I99" s="281"/>
      <c r="J99" s="281"/>
      <c r="K99" s="285"/>
      <c r="L99" s="284">
        <f t="shared" si="35"/>
        <v>0</v>
      </c>
      <c r="M99" s="281"/>
      <c r="N99" s="281"/>
      <c r="O99" s="281"/>
      <c r="P99" s="281"/>
      <c r="Q99" s="285"/>
      <c r="R99" s="282">
        <f t="shared" si="36"/>
        <v>0</v>
      </c>
      <c r="S99" s="281"/>
      <c r="T99" s="281"/>
      <c r="U99" s="281"/>
      <c r="V99" s="14">
        <f t="shared" si="37"/>
        <v>0</v>
      </c>
      <c r="W99" s="319"/>
    </row>
    <row r="100" spans="1:23" ht="15.75" thickBot="1" x14ac:dyDescent="0.25">
      <c r="A100" s="479"/>
      <c r="B100" s="201" t="s">
        <v>194</v>
      </c>
      <c r="C100" s="210"/>
      <c r="D100" s="213"/>
      <c r="E100" s="216"/>
      <c r="F100" s="283"/>
      <c r="G100" s="280"/>
      <c r="H100" s="281"/>
      <c r="I100" s="281"/>
      <c r="J100" s="281"/>
      <c r="K100" s="285"/>
      <c r="L100" s="284">
        <f t="shared" si="35"/>
        <v>0</v>
      </c>
      <c r="M100" s="281"/>
      <c r="N100" s="281"/>
      <c r="O100" s="281"/>
      <c r="P100" s="281"/>
      <c r="Q100" s="285"/>
      <c r="R100" s="282">
        <f t="shared" si="36"/>
        <v>0</v>
      </c>
      <c r="S100" s="281"/>
      <c r="T100" s="281"/>
      <c r="U100" s="281"/>
      <c r="V100" s="14">
        <f>SUM(L100,R100,S100,T100,U100)</f>
        <v>0</v>
      </c>
      <c r="W100" s="319"/>
    </row>
    <row r="101" spans="1:23" ht="15" x14ac:dyDescent="0.2">
      <c r="A101" s="479"/>
      <c r="B101" s="267" t="s">
        <v>195</v>
      </c>
      <c r="C101" s="211"/>
      <c r="D101" s="214"/>
      <c r="E101" s="217"/>
      <c r="F101" s="283"/>
      <c r="G101" s="280"/>
      <c r="H101" s="281"/>
      <c r="I101" s="281"/>
      <c r="J101" s="281"/>
      <c r="K101" s="285"/>
      <c r="L101" s="284">
        <f t="shared" si="35"/>
        <v>0</v>
      </c>
      <c r="M101" s="281"/>
      <c r="N101" s="281"/>
      <c r="O101" s="281"/>
      <c r="P101" s="281"/>
      <c r="Q101" s="285"/>
      <c r="R101" s="282">
        <f t="shared" si="36"/>
        <v>0</v>
      </c>
      <c r="S101" s="281"/>
      <c r="T101" s="281"/>
      <c r="U101" s="281"/>
      <c r="V101" s="14">
        <f t="shared" si="37"/>
        <v>0</v>
      </c>
      <c r="W101" s="319"/>
    </row>
    <row r="102" spans="1:23" ht="15" x14ac:dyDescent="0.2">
      <c r="A102" s="479"/>
      <c r="B102" s="268" t="s">
        <v>198</v>
      </c>
      <c r="C102" s="211"/>
      <c r="D102" s="214"/>
      <c r="E102" s="217"/>
      <c r="F102" s="283"/>
      <c r="G102" s="280"/>
      <c r="H102" s="281"/>
      <c r="I102" s="281"/>
      <c r="J102" s="281"/>
      <c r="K102" s="285"/>
      <c r="L102" s="284">
        <f t="shared" si="35"/>
        <v>0</v>
      </c>
      <c r="M102" s="281"/>
      <c r="N102" s="281"/>
      <c r="O102" s="281"/>
      <c r="P102" s="281"/>
      <c r="Q102" s="285"/>
      <c r="R102" s="282">
        <f t="shared" si="36"/>
        <v>0</v>
      </c>
      <c r="S102" s="281"/>
      <c r="T102" s="281"/>
      <c r="U102" s="281"/>
      <c r="V102" s="14">
        <f t="shared" si="37"/>
        <v>0</v>
      </c>
      <c r="W102" s="319"/>
    </row>
    <row r="103" spans="1:23" ht="15" x14ac:dyDescent="0.2">
      <c r="A103" s="479"/>
      <c r="B103" s="268" t="s">
        <v>351</v>
      </c>
      <c r="C103" s="211"/>
      <c r="D103" s="214"/>
      <c r="E103" s="217"/>
      <c r="F103" s="283"/>
      <c r="G103" s="280"/>
      <c r="H103" s="281"/>
      <c r="I103" s="281"/>
      <c r="J103" s="281"/>
      <c r="K103" s="285"/>
      <c r="L103" s="284">
        <f t="shared" si="35"/>
        <v>0</v>
      </c>
      <c r="M103" s="281"/>
      <c r="N103" s="281"/>
      <c r="O103" s="281"/>
      <c r="P103" s="281"/>
      <c r="Q103" s="285"/>
      <c r="R103" s="282">
        <f t="shared" si="36"/>
        <v>0</v>
      </c>
      <c r="S103" s="281"/>
      <c r="T103" s="281"/>
      <c r="U103" s="281"/>
      <c r="V103" s="14">
        <f t="shared" si="37"/>
        <v>0</v>
      </c>
      <c r="W103" s="319"/>
    </row>
    <row r="104" spans="1:23" ht="15" x14ac:dyDescent="0.2">
      <c r="A104" s="479"/>
      <c r="B104" s="268" t="s">
        <v>352</v>
      </c>
      <c r="C104" s="211"/>
      <c r="D104" s="214"/>
      <c r="E104" s="217"/>
      <c r="F104" s="283"/>
      <c r="G104" s="280"/>
      <c r="H104" s="281"/>
      <c r="I104" s="281"/>
      <c r="J104" s="281"/>
      <c r="K104" s="285"/>
      <c r="L104" s="284">
        <f t="shared" si="35"/>
        <v>0</v>
      </c>
      <c r="M104" s="281"/>
      <c r="N104" s="281"/>
      <c r="O104" s="281"/>
      <c r="P104" s="281"/>
      <c r="Q104" s="285"/>
      <c r="R104" s="282">
        <f t="shared" si="36"/>
        <v>0</v>
      </c>
      <c r="S104" s="281"/>
      <c r="T104" s="281"/>
      <c r="U104" s="281"/>
      <c r="V104" s="14">
        <f t="shared" si="37"/>
        <v>0</v>
      </c>
      <c r="W104" s="319"/>
    </row>
    <row r="105" spans="1:23" ht="15.75" thickBot="1" x14ac:dyDescent="0.25">
      <c r="A105" s="480"/>
      <c r="B105" s="289" t="s">
        <v>353</v>
      </c>
      <c r="C105" s="290"/>
      <c r="D105" s="291"/>
      <c r="E105" s="292"/>
      <c r="F105" s="286"/>
      <c r="G105" s="293"/>
      <c r="H105" s="294"/>
      <c r="I105" s="294"/>
      <c r="J105" s="294"/>
      <c r="K105" s="295"/>
      <c r="L105" s="296">
        <f t="shared" si="35"/>
        <v>0</v>
      </c>
      <c r="M105" s="294"/>
      <c r="N105" s="294"/>
      <c r="O105" s="294"/>
      <c r="P105" s="294"/>
      <c r="Q105" s="295"/>
      <c r="R105" s="297">
        <f t="shared" si="36"/>
        <v>0</v>
      </c>
      <c r="S105" s="294"/>
      <c r="T105" s="294"/>
      <c r="U105" s="294"/>
      <c r="V105" s="15">
        <f>SUM(L105,R105,S105,T105,U105)</f>
        <v>0</v>
      </c>
      <c r="W105" s="327"/>
    </row>
  </sheetData>
  <mergeCells count="8">
    <mergeCell ref="A76:A105"/>
    <mergeCell ref="O2:S2"/>
    <mergeCell ref="O3:S3"/>
    <mergeCell ref="O4:S4"/>
    <mergeCell ref="G15:L15"/>
    <mergeCell ref="C10:V10"/>
    <mergeCell ref="B12:V12"/>
    <mergeCell ref="M15:R15"/>
  </mergeCells>
  <phoneticPr fontId="32" type="noConversion"/>
  <pageMargins left="0.70866141732283472" right="0.70866141732283472" top="0.74803149606299213" bottom="0.74803149606299213"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Y165"/>
  <sheetViews>
    <sheetView showGridLines="0" tabSelected="1" topLeftCell="K140" zoomScale="142" zoomScaleNormal="142" workbookViewId="0">
      <selection activeCell="E148" sqref="E148"/>
    </sheetView>
  </sheetViews>
  <sheetFormatPr defaultColWidth="9" defaultRowHeight="15" x14ac:dyDescent="0.2"/>
  <cols>
    <col min="1" max="1" width="1.75" style="1" customWidth="1"/>
    <col min="2" max="2" width="9.375" style="38" customWidth="1"/>
    <col min="3" max="3" width="30.875" style="48" customWidth="1"/>
    <col min="4" max="4" width="56.25" style="1" customWidth="1"/>
    <col min="5" max="15" width="13.75" style="1" customWidth="1"/>
    <col min="16" max="16" width="11.375" style="1" customWidth="1"/>
    <col min="17" max="17" width="11.375" style="2" customWidth="1"/>
    <col min="18" max="19" width="11.375" style="1" customWidth="1"/>
    <col min="20" max="21" width="11.375" style="2" customWidth="1"/>
    <col min="22" max="22" width="113.875" style="139" customWidth="1"/>
    <col min="23" max="23" width="10.75" style="2" customWidth="1"/>
    <col min="24" max="16384" width="9" style="1"/>
  </cols>
  <sheetData>
    <row r="1" spans="1:23" ht="23.25" x14ac:dyDescent="0.2">
      <c r="C1" s="312" t="s">
        <v>364</v>
      </c>
      <c r="D1" s="8"/>
      <c r="I1" s="231"/>
      <c r="J1" s="481" t="s">
        <v>257</v>
      </c>
      <c r="K1" s="481"/>
      <c r="L1" s="481"/>
      <c r="M1" s="481"/>
      <c r="N1" s="2"/>
      <c r="O1" s="2"/>
      <c r="P1" s="2"/>
      <c r="Q1" s="1"/>
      <c r="S1" s="2"/>
      <c r="V1" s="10"/>
      <c r="W1" s="1"/>
    </row>
    <row r="2" spans="1:23" x14ac:dyDescent="0.2">
      <c r="C2" s="54" t="s">
        <v>33</v>
      </c>
      <c r="D2" s="54"/>
      <c r="I2" s="229"/>
      <c r="J2" s="482" t="s">
        <v>325</v>
      </c>
      <c r="K2" s="482"/>
      <c r="L2" s="482"/>
      <c r="M2" s="482"/>
      <c r="N2" s="2"/>
      <c r="O2" s="2"/>
      <c r="P2" s="2"/>
      <c r="Q2" s="1"/>
      <c r="S2" s="2"/>
      <c r="V2" s="10"/>
      <c r="W2" s="1"/>
    </row>
    <row r="3" spans="1:23" x14ac:dyDescent="0.2">
      <c r="C3" s="55" t="s">
        <v>365</v>
      </c>
      <c r="D3" s="55"/>
      <c r="I3" s="169"/>
      <c r="J3" s="481" t="s">
        <v>256</v>
      </c>
      <c r="K3" s="481"/>
      <c r="L3" s="481"/>
      <c r="M3" s="481"/>
      <c r="N3" s="2"/>
      <c r="O3" s="2"/>
      <c r="P3" s="2"/>
      <c r="Q3" s="1"/>
      <c r="S3" s="2"/>
      <c r="V3" s="10"/>
      <c r="W3" s="1"/>
    </row>
    <row r="4" spans="1:23" ht="16.5" customHeight="1" x14ac:dyDescent="0.2">
      <c r="C4" s="57" t="s">
        <v>207</v>
      </c>
      <c r="D4" s="57"/>
      <c r="E4" s="57"/>
      <c r="K4" s="2"/>
      <c r="L4" s="2"/>
      <c r="M4" s="2"/>
      <c r="N4" s="2"/>
      <c r="O4" s="2"/>
      <c r="P4" s="2"/>
      <c r="Q4" s="1"/>
      <c r="S4" s="2"/>
      <c r="V4" s="10"/>
      <c r="W4" s="1"/>
    </row>
    <row r="5" spans="1:23" ht="15.75" x14ac:dyDescent="0.2">
      <c r="A5" s="120"/>
      <c r="B5" s="120"/>
      <c r="C5" s="510"/>
      <c r="D5" s="510"/>
      <c r="E5" s="510"/>
      <c r="F5" s="510"/>
      <c r="G5" s="510"/>
      <c r="H5" s="510"/>
      <c r="I5" s="510"/>
      <c r="J5" s="510"/>
      <c r="K5" s="510"/>
      <c r="L5" s="510"/>
      <c r="M5" s="510"/>
      <c r="N5" s="510"/>
      <c r="O5" s="510"/>
      <c r="P5" s="510"/>
      <c r="Q5" s="510"/>
      <c r="R5" s="510"/>
      <c r="S5" s="510"/>
      <c r="T5" s="510"/>
      <c r="U5" s="510"/>
      <c r="V5" s="510"/>
      <c r="W5" s="1"/>
    </row>
    <row r="6" spans="1:23" ht="15.75" customHeight="1" thickBot="1" x14ac:dyDescent="0.25">
      <c r="A6" s="120"/>
      <c r="B6" s="120"/>
      <c r="C6" s="510"/>
      <c r="D6" s="510"/>
      <c r="E6" s="510"/>
      <c r="F6" s="510"/>
      <c r="G6" s="510"/>
      <c r="H6" s="510"/>
      <c r="I6" s="510"/>
      <c r="J6" s="510"/>
      <c r="K6" s="510"/>
      <c r="L6" s="510"/>
      <c r="M6" s="510"/>
      <c r="N6" s="510"/>
      <c r="O6" s="510"/>
      <c r="P6" s="510"/>
      <c r="Q6" s="510"/>
      <c r="R6" s="510"/>
      <c r="S6" s="510"/>
      <c r="T6" s="510"/>
      <c r="U6" s="510"/>
      <c r="V6" s="510"/>
      <c r="W6" s="1"/>
    </row>
    <row r="7" spans="1:23" customFormat="1" ht="18.75" x14ac:dyDescent="0.25">
      <c r="B7" s="121"/>
      <c r="C7" s="118" t="s">
        <v>265</v>
      </c>
      <c r="D7" s="110"/>
      <c r="E7" s="110"/>
      <c r="F7" s="110"/>
      <c r="G7" s="110"/>
      <c r="H7" s="110"/>
      <c r="I7" s="110"/>
      <c r="J7" s="110"/>
      <c r="K7" s="110"/>
      <c r="L7" s="110"/>
      <c r="M7" s="110"/>
      <c r="N7" s="110"/>
      <c r="O7" s="110"/>
      <c r="P7" s="110"/>
      <c r="Q7" s="122"/>
      <c r="R7" s="110"/>
      <c r="S7" s="110"/>
      <c r="T7" s="110"/>
      <c r="U7" s="110"/>
      <c r="V7" s="126"/>
    </row>
    <row r="8" spans="1:23" customFormat="1" thickBot="1" x14ac:dyDescent="0.25">
      <c r="B8" s="113"/>
      <c r="C8" s="484" t="s">
        <v>266</v>
      </c>
      <c r="D8" s="485"/>
      <c r="E8" s="485"/>
      <c r="F8" s="485"/>
      <c r="G8" s="485"/>
      <c r="H8" s="485"/>
      <c r="I8" s="485"/>
      <c r="J8" s="485"/>
      <c r="K8" s="485"/>
      <c r="L8" s="485"/>
      <c r="M8" s="485"/>
      <c r="N8" s="485"/>
      <c r="O8" s="485"/>
      <c r="P8" s="485"/>
      <c r="Q8" s="485"/>
      <c r="R8" s="485"/>
      <c r="S8" s="485"/>
      <c r="T8" s="485"/>
      <c r="U8" s="485"/>
      <c r="V8" s="486"/>
    </row>
    <row r="9" spans="1:23" ht="4.5" customHeight="1" thickBot="1" x14ac:dyDescent="0.25">
      <c r="A9" s="120"/>
      <c r="B9" s="120"/>
      <c r="C9" s="159"/>
      <c r="D9" s="159"/>
      <c r="E9" s="159"/>
      <c r="F9" s="159"/>
      <c r="G9" s="159"/>
      <c r="H9" s="159"/>
      <c r="I9" s="159"/>
      <c r="J9" s="159"/>
      <c r="K9" s="159"/>
      <c r="L9" s="159"/>
      <c r="M9" s="159"/>
      <c r="N9" s="159"/>
      <c r="O9" s="159"/>
      <c r="P9" s="159"/>
      <c r="Q9" s="159"/>
      <c r="R9" s="159"/>
      <c r="S9" s="159"/>
      <c r="T9" s="159"/>
      <c r="U9" s="159"/>
      <c r="V9" s="159"/>
      <c r="W9" s="1"/>
    </row>
    <row r="10" spans="1:23" ht="26.25" customHeight="1" thickBot="1" x14ac:dyDescent="0.25">
      <c r="A10" s="120"/>
      <c r="B10" s="487" t="s">
        <v>267</v>
      </c>
      <c r="C10" s="488"/>
      <c r="D10" s="488"/>
      <c r="E10" s="488"/>
      <c r="F10" s="488"/>
      <c r="G10" s="488"/>
      <c r="H10" s="488"/>
      <c r="I10" s="488"/>
      <c r="J10" s="488"/>
      <c r="K10" s="488"/>
      <c r="L10" s="488"/>
      <c r="M10" s="488"/>
      <c r="N10" s="488"/>
      <c r="O10" s="488"/>
      <c r="P10" s="488"/>
      <c r="Q10" s="488"/>
      <c r="R10" s="488"/>
      <c r="S10" s="488"/>
      <c r="T10" s="488"/>
      <c r="U10" s="488"/>
      <c r="V10" s="489"/>
      <c r="W10" s="1"/>
    </row>
    <row r="11" spans="1:23" ht="16.5" thickBot="1" x14ac:dyDescent="0.25">
      <c r="B11" s="159"/>
      <c r="C11" s="159"/>
      <c r="D11" s="159"/>
      <c r="E11" s="159"/>
      <c r="F11" s="159"/>
      <c r="G11" s="159"/>
      <c r="H11" s="159"/>
      <c r="I11" s="159"/>
      <c r="J11" s="159"/>
      <c r="K11" s="159"/>
      <c r="L11" s="159"/>
      <c r="M11" s="159"/>
      <c r="N11" s="159"/>
      <c r="O11" s="159"/>
      <c r="P11" s="159"/>
      <c r="Q11" s="159"/>
      <c r="R11" s="159"/>
      <c r="S11" s="159"/>
      <c r="T11" s="159"/>
      <c r="U11" s="159"/>
      <c r="V11" s="159"/>
      <c r="W11" s="1"/>
    </row>
    <row r="12" spans="1:23" customFormat="1" ht="18.399999999999999" customHeight="1" x14ac:dyDescent="0.25">
      <c r="B12" s="121"/>
      <c r="C12" s="498" t="s">
        <v>284</v>
      </c>
      <c r="D12" s="498"/>
      <c r="E12" s="110"/>
      <c r="F12" s="110"/>
      <c r="G12" s="110"/>
      <c r="H12" s="110"/>
      <c r="I12" s="110"/>
      <c r="J12" s="110"/>
      <c r="K12" s="110"/>
      <c r="L12" s="110"/>
      <c r="M12" s="110"/>
      <c r="N12" s="110"/>
      <c r="O12" s="110"/>
      <c r="P12" s="110"/>
      <c r="Q12" s="122"/>
      <c r="R12" s="110"/>
      <c r="S12" s="110"/>
      <c r="T12" s="110"/>
      <c r="U12" s="110"/>
      <c r="V12" s="126"/>
    </row>
    <row r="13" spans="1:23" customFormat="1" thickBot="1" x14ac:dyDescent="0.25">
      <c r="B13" s="113"/>
      <c r="C13" s="499"/>
      <c r="D13" s="499"/>
      <c r="E13" s="165"/>
      <c r="F13" s="165"/>
      <c r="G13" s="165"/>
      <c r="H13" s="165"/>
      <c r="I13" s="165"/>
      <c r="J13" s="165"/>
      <c r="K13" s="165"/>
      <c r="L13" s="165"/>
      <c r="M13" s="165"/>
      <c r="N13" s="165"/>
      <c r="O13" s="165"/>
      <c r="P13" s="165"/>
      <c r="Q13" s="165"/>
      <c r="R13" s="165"/>
      <c r="S13" s="165"/>
      <c r="T13" s="165"/>
      <c r="U13" s="165"/>
      <c r="V13" s="166"/>
    </row>
    <row r="14" spans="1:23" ht="15.75" x14ac:dyDescent="0.2">
      <c r="A14" s="120"/>
      <c r="B14" s="120"/>
      <c r="C14" s="500"/>
      <c r="D14" s="500"/>
      <c r="E14" s="500"/>
      <c r="F14" s="500"/>
      <c r="G14" s="500"/>
      <c r="H14" s="500"/>
      <c r="I14" s="500"/>
      <c r="J14" s="500"/>
      <c r="K14" s="500"/>
      <c r="L14" s="500"/>
      <c r="M14" s="500"/>
      <c r="N14" s="500"/>
      <c r="O14" s="500"/>
      <c r="P14" s="500"/>
      <c r="Q14" s="500"/>
      <c r="R14" s="500"/>
      <c r="S14" s="500"/>
      <c r="T14" s="500"/>
      <c r="U14" s="500"/>
      <c r="V14" s="500"/>
      <c r="W14" s="1"/>
    </row>
    <row r="15" spans="1:23" ht="15.75" thickBot="1" x14ac:dyDescent="0.25">
      <c r="C15" s="224"/>
      <c r="D15" s="225"/>
      <c r="E15" s="189"/>
      <c r="F15" s="226"/>
      <c r="G15" s="189"/>
      <c r="H15" s="189"/>
      <c r="I15" s="189"/>
      <c r="J15" s="189"/>
      <c r="K15" s="227"/>
      <c r="L15" s="227"/>
      <c r="M15" s="227"/>
      <c r="N15" s="227"/>
      <c r="O15" s="227"/>
      <c r="P15" s="227"/>
      <c r="Q15" s="189"/>
      <c r="R15" s="189"/>
      <c r="S15" s="227"/>
      <c r="T15" s="227"/>
      <c r="U15" s="227"/>
      <c r="V15" s="228"/>
      <c r="W15" s="1"/>
    </row>
    <row r="16" spans="1:23" s="2" customFormat="1" ht="65.099999999999994" customHeight="1" thickBot="1" x14ac:dyDescent="0.25">
      <c r="B16" s="99" t="s">
        <v>209</v>
      </c>
      <c r="C16" s="98" t="s">
        <v>443</v>
      </c>
      <c r="D16" s="88" t="s">
        <v>42</v>
      </c>
      <c r="E16" s="88" t="s">
        <v>210</v>
      </c>
      <c r="F16" s="163" t="s">
        <v>44</v>
      </c>
      <c r="G16" s="86" t="s">
        <v>45</v>
      </c>
      <c r="H16" s="86" t="s">
        <v>46</v>
      </c>
      <c r="I16" s="86" t="s">
        <v>47</v>
      </c>
      <c r="J16" s="94" t="s">
        <v>48</v>
      </c>
      <c r="K16" s="88" t="s">
        <v>211</v>
      </c>
      <c r="L16" s="163" t="s">
        <v>49</v>
      </c>
      <c r="M16" s="86" t="s">
        <v>50</v>
      </c>
      <c r="N16" s="86" t="s">
        <v>51</v>
      </c>
      <c r="O16" s="86" t="s">
        <v>52</v>
      </c>
      <c r="P16" s="94" t="s">
        <v>53</v>
      </c>
      <c r="Q16" s="88" t="s">
        <v>212</v>
      </c>
      <c r="R16" s="88" t="s">
        <v>213</v>
      </c>
      <c r="S16" s="88" t="s">
        <v>214</v>
      </c>
      <c r="T16" s="88" t="s">
        <v>215</v>
      </c>
      <c r="U16" s="88" t="s">
        <v>216</v>
      </c>
      <c r="V16" s="240" t="s">
        <v>208</v>
      </c>
    </row>
    <row r="17" spans="2:23" ht="30" x14ac:dyDescent="0.2">
      <c r="B17" s="492"/>
      <c r="C17" s="501" t="s">
        <v>446</v>
      </c>
      <c r="D17" s="89" t="s">
        <v>442</v>
      </c>
      <c r="E17" s="91" t="s">
        <v>217</v>
      </c>
      <c r="F17" s="404">
        <v>3.3717199999999998</v>
      </c>
      <c r="G17" s="405">
        <v>0.74776999999999905</v>
      </c>
      <c r="H17" s="405">
        <v>0.71514999999999995</v>
      </c>
      <c r="I17" s="405">
        <v>255.44028789548207</v>
      </c>
      <c r="J17" s="406">
        <v>257.30529775579544</v>
      </c>
      <c r="K17" s="407">
        <f>SUM(F17:J17)</f>
        <v>517.58022565127749</v>
      </c>
      <c r="L17" s="404">
        <v>42.957149999999999</v>
      </c>
      <c r="M17" s="405">
        <v>20.614329999999899</v>
      </c>
      <c r="N17" s="405">
        <v>24.938179999999999</v>
      </c>
      <c r="O17" s="405">
        <v>10.0056499999999</v>
      </c>
      <c r="P17" s="406">
        <v>988.3876255681696</v>
      </c>
      <c r="Q17" s="407">
        <f>SUM(L17:P17)</f>
        <v>1086.9029355681694</v>
      </c>
      <c r="R17" s="408">
        <v>1295.8845316437582</v>
      </c>
      <c r="S17" s="408">
        <v>902.97569632333693</v>
      </c>
      <c r="T17" s="408">
        <v>946.59761395860255</v>
      </c>
      <c r="U17" s="409">
        <f>K17+Q17+R17+S17+T17</f>
        <v>4749.9410031451444</v>
      </c>
      <c r="V17" s="127" t="s">
        <v>268</v>
      </c>
      <c r="W17" s="1"/>
    </row>
    <row r="18" spans="2:23" ht="58.7" customHeight="1" x14ac:dyDescent="0.2">
      <c r="B18" s="493"/>
      <c r="C18" s="502"/>
      <c r="D18" s="90" t="s">
        <v>328</v>
      </c>
      <c r="E18" s="174" t="s">
        <v>61</v>
      </c>
      <c r="F18" s="410">
        <v>79</v>
      </c>
      <c r="G18" s="411">
        <v>96</v>
      </c>
      <c r="H18" s="411">
        <v>95</v>
      </c>
      <c r="I18" s="411">
        <v>353</v>
      </c>
      <c r="J18" s="406">
        <v>143</v>
      </c>
      <c r="K18" s="412">
        <f>SUM(F18:J18)</f>
        <v>766</v>
      </c>
      <c r="L18" s="413">
        <v>65</v>
      </c>
      <c r="M18" s="414">
        <v>65</v>
      </c>
      <c r="N18" s="414">
        <v>53</v>
      </c>
      <c r="O18" s="414">
        <v>66</v>
      </c>
      <c r="P18" s="415">
        <v>223</v>
      </c>
      <c r="Q18" s="412">
        <f>SUM(L18:P18)</f>
        <v>472</v>
      </c>
      <c r="R18" s="416">
        <v>473</v>
      </c>
      <c r="S18" s="416">
        <v>459</v>
      </c>
      <c r="T18" s="416">
        <v>480</v>
      </c>
      <c r="U18" s="409">
        <f>K18+Q18+R18+S18+T18</f>
        <v>2650</v>
      </c>
      <c r="V18" s="270" t="s">
        <v>354</v>
      </c>
      <c r="W18" s="1"/>
    </row>
    <row r="19" spans="2:23" x14ac:dyDescent="0.2">
      <c r="B19" s="493"/>
      <c r="C19" s="502"/>
      <c r="D19" s="90" t="s">
        <v>218</v>
      </c>
      <c r="E19" s="92" t="s">
        <v>69</v>
      </c>
      <c r="F19" s="417">
        <v>124.54697111416384</v>
      </c>
      <c r="G19" s="418">
        <v>95.044610211628083</v>
      </c>
      <c r="H19" s="418">
        <v>484.43563227323358</v>
      </c>
      <c r="I19" s="418">
        <v>569.69005737540306</v>
      </c>
      <c r="J19" s="419">
        <v>139.09222768000353</v>
      </c>
      <c r="K19" s="420">
        <f>SUM(F19:J19)</f>
        <v>1412.8094986544322</v>
      </c>
      <c r="L19" s="421">
        <v>359.13519328079303</v>
      </c>
      <c r="M19" s="422">
        <v>307.70436237904732</v>
      </c>
      <c r="N19" s="422">
        <v>317.88504200973358</v>
      </c>
      <c r="O19" s="422">
        <v>292.72254647239998</v>
      </c>
      <c r="P19" s="419">
        <v>300.97420619631998</v>
      </c>
      <c r="Q19" s="420">
        <f t="shared" ref="Q19:Q20" si="0">SUM(L19:P19)</f>
        <v>1578.4213503382939</v>
      </c>
      <c r="R19" s="423">
        <v>1872.7117570164401</v>
      </c>
      <c r="S19" s="423">
        <v>1484.2283147406001</v>
      </c>
      <c r="T19" s="423">
        <v>1589.6628922991001</v>
      </c>
      <c r="U19" s="424">
        <f>K19+Q19+R19+S19+T19</f>
        <v>7937.8338130488664</v>
      </c>
      <c r="V19" s="128" t="s">
        <v>219</v>
      </c>
      <c r="W19" s="1"/>
    </row>
    <row r="20" spans="2:23" x14ac:dyDescent="0.2">
      <c r="B20" s="493"/>
      <c r="C20" s="502"/>
      <c r="D20" s="90" t="s">
        <v>220</v>
      </c>
      <c r="E20" s="92" t="s">
        <v>69</v>
      </c>
      <c r="F20" s="417">
        <v>0</v>
      </c>
      <c r="G20" s="418">
        <v>0</v>
      </c>
      <c r="H20" s="418">
        <v>0</v>
      </c>
      <c r="I20" s="418">
        <v>0</v>
      </c>
      <c r="J20" s="419">
        <v>1.2322550098798803</v>
      </c>
      <c r="K20" s="420">
        <f>SUM(F20:J20)</f>
        <v>1.2322550098798803</v>
      </c>
      <c r="L20" s="421">
        <v>13.157940166725721</v>
      </c>
      <c r="M20" s="422">
        <v>13.157940166725721</v>
      </c>
      <c r="N20" s="422">
        <v>13.157940166725721</v>
      </c>
      <c r="O20" s="422">
        <v>13.157940166725721</v>
      </c>
      <c r="P20" s="419">
        <v>27.028112529163987</v>
      </c>
      <c r="Q20" s="420">
        <f t="shared" si="0"/>
        <v>79.659873196066869</v>
      </c>
      <c r="R20" s="423">
        <v>160.36825802693483</v>
      </c>
      <c r="S20" s="423">
        <v>240.19809816721536</v>
      </c>
      <c r="T20" s="423">
        <v>304.99819653358924</v>
      </c>
      <c r="U20" s="424">
        <f>K20+Q20+R20+S20+T20</f>
        <v>786.45668093368613</v>
      </c>
      <c r="V20" s="128" t="s">
        <v>221</v>
      </c>
      <c r="W20" s="1"/>
    </row>
    <row r="21" spans="2:23" ht="21" customHeight="1" thickBot="1" x14ac:dyDescent="0.25">
      <c r="B21" s="494"/>
      <c r="C21" s="503"/>
      <c r="D21" s="31" t="s">
        <v>222</v>
      </c>
      <c r="E21" s="93" t="s">
        <v>69</v>
      </c>
      <c r="F21" s="425">
        <f>SUM(F19:F20)</f>
        <v>124.54697111416384</v>
      </c>
      <c r="G21" s="426">
        <f>SUM(G19:G20)</f>
        <v>95.044610211628083</v>
      </c>
      <c r="H21" s="426">
        <f t="shared" ref="H21:J21" si="1">SUM(H19:H20)</f>
        <v>484.43563227323358</v>
      </c>
      <c r="I21" s="426">
        <f t="shared" si="1"/>
        <v>569.69005737540306</v>
      </c>
      <c r="J21" s="426">
        <f t="shared" si="1"/>
        <v>140.32448268988341</v>
      </c>
      <c r="K21" s="427">
        <f>SUM(K19:K20)</f>
        <v>1414.0417536643122</v>
      </c>
      <c r="L21" s="425">
        <f>SUM(L19:L20)</f>
        <v>372.29313344751876</v>
      </c>
      <c r="M21" s="426">
        <f>SUM(M19:M20)</f>
        <v>320.86230254577305</v>
      </c>
      <c r="N21" s="426">
        <f>SUM(N19:N20)</f>
        <v>331.0429821764593</v>
      </c>
      <c r="O21" s="426">
        <f t="shared" ref="O21" si="2">SUM(O19:O20)</f>
        <v>305.88048663912571</v>
      </c>
      <c r="P21" s="396">
        <f t="shared" ref="P21:U21" si="3">SUM(P19:P20)</f>
        <v>328.00231872548397</v>
      </c>
      <c r="Q21" s="427">
        <f t="shared" si="3"/>
        <v>1658.0812235343608</v>
      </c>
      <c r="R21" s="427">
        <f t="shared" si="3"/>
        <v>2033.0800150433749</v>
      </c>
      <c r="S21" s="427">
        <f t="shared" si="3"/>
        <v>1724.4264129078156</v>
      </c>
      <c r="T21" s="427">
        <f t="shared" si="3"/>
        <v>1894.6610888326893</v>
      </c>
      <c r="U21" s="428">
        <f t="shared" si="3"/>
        <v>8724.290493982553</v>
      </c>
      <c r="V21" s="129" t="s">
        <v>223</v>
      </c>
      <c r="W21" s="1"/>
    </row>
    <row r="22" spans="2:23" ht="16.350000000000001" customHeight="1" thickBot="1" x14ac:dyDescent="0.25">
      <c r="B22" s="50"/>
      <c r="C22" s="50"/>
      <c r="D22" s="3"/>
      <c r="E22" s="167"/>
      <c r="F22" s="164"/>
      <c r="G22" s="164"/>
      <c r="H22" s="164"/>
      <c r="I22" s="164"/>
      <c r="J22" s="164"/>
      <c r="K22" s="164"/>
      <c r="L22" s="164"/>
      <c r="M22" s="164"/>
      <c r="N22" s="164"/>
      <c r="O22" s="164"/>
      <c r="P22" s="164"/>
      <c r="Q22" s="164"/>
      <c r="R22" s="164"/>
      <c r="S22" s="164"/>
      <c r="T22" s="164"/>
      <c r="U22" s="164"/>
      <c r="V22" s="168"/>
      <c r="W22" s="1"/>
    </row>
    <row r="23" spans="2:23" s="2" customFormat="1" ht="62.1" customHeight="1" thickBot="1" x14ac:dyDescent="0.25">
      <c r="B23" s="53" t="s">
        <v>232</v>
      </c>
      <c r="C23" s="85" t="s">
        <v>445</v>
      </c>
      <c r="D23" s="88" t="s">
        <v>42</v>
      </c>
      <c r="E23" s="88" t="s">
        <v>210</v>
      </c>
      <c r="F23" s="163" t="s">
        <v>44</v>
      </c>
      <c r="G23" s="86" t="s">
        <v>45</v>
      </c>
      <c r="H23" s="86" t="s">
        <v>46</v>
      </c>
      <c r="I23" s="86" t="s">
        <v>47</v>
      </c>
      <c r="J23" s="94" t="s">
        <v>48</v>
      </c>
      <c r="K23" s="88" t="s">
        <v>211</v>
      </c>
      <c r="L23" s="163" t="s">
        <v>49</v>
      </c>
      <c r="M23" s="86" t="s">
        <v>50</v>
      </c>
      <c r="N23" s="86" t="s">
        <v>51</v>
      </c>
      <c r="O23" s="86" t="s">
        <v>52</v>
      </c>
      <c r="P23" s="94" t="s">
        <v>53</v>
      </c>
      <c r="Q23" s="88" t="s">
        <v>212</v>
      </c>
      <c r="R23" s="88" t="s">
        <v>213</v>
      </c>
      <c r="S23" s="88" t="s">
        <v>214</v>
      </c>
      <c r="T23" s="88" t="s">
        <v>215</v>
      </c>
      <c r="U23" s="88" t="s">
        <v>216</v>
      </c>
      <c r="V23" s="240" t="s">
        <v>208</v>
      </c>
    </row>
    <row r="24" spans="2:23" ht="29.1" customHeight="1" x14ac:dyDescent="0.2">
      <c r="B24" s="492"/>
      <c r="C24" s="492" t="s">
        <v>444</v>
      </c>
      <c r="D24" s="89" t="s">
        <v>423</v>
      </c>
      <c r="E24" s="91" t="s">
        <v>269</v>
      </c>
      <c r="F24" s="404">
        <v>47.582275424000002</v>
      </c>
      <c r="G24" s="405">
        <v>9.4213192379999899</v>
      </c>
      <c r="H24" s="405">
        <v>0.46031885700000402</v>
      </c>
      <c r="I24" s="405">
        <v>97.91698418499999</v>
      </c>
      <c r="J24" s="406">
        <v>52.361339522999998</v>
      </c>
      <c r="K24" s="407">
        <f t="shared" ref="K24:K27" si="4">SUM(F24:J24)</f>
        <v>207.74223722699998</v>
      </c>
      <c r="L24" s="404">
        <v>0.328264000000004</v>
      </c>
      <c r="M24" s="405">
        <v>0.16073771399999201</v>
      </c>
      <c r="N24" s="405">
        <v>0</v>
      </c>
      <c r="O24" s="405">
        <v>0.106368000000003</v>
      </c>
      <c r="P24" s="406">
        <v>1793.2798010439999</v>
      </c>
      <c r="Q24" s="407">
        <f t="shared" ref="Q24:Q27" si="5">SUM(L24:P24)</f>
        <v>1793.875170758</v>
      </c>
      <c r="R24" s="408">
        <v>1677.904961965</v>
      </c>
      <c r="S24" s="408">
        <v>1526.8891950029999</v>
      </c>
      <c r="T24" s="408">
        <v>1507.329930873</v>
      </c>
      <c r="U24" s="409">
        <f>K24+Q24+R24+S24+T24</f>
        <v>6713.7414958260006</v>
      </c>
      <c r="V24" s="127" t="s">
        <v>420</v>
      </c>
      <c r="W24" s="1"/>
    </row>
    <row r="25" spans="2:23" ht="60.4" customHeight="1" x14ac:dyDescent="0.2">
      <c r="B25" s="493"/>
      <c r="C25" s="493"/>
      <c r="D25" s="90" t="s">
        <v>328</v>
      </c>
      <c r="E25" s="174" t="s">
        <v>61</v>
      </c>
      <c r="F25" s="410">
        <v>2</v>
      </c>
      <c r="G25" s="411">
        <v>3</v>
      </c>
      <c r="H25" s="411">
        <v>2</v>
      </c>
      <c r="I25" s="411">
        <v>169</v>
      </c>
      <c r="J25" s="406">
        <v>46</v>
      </c>
      <c r="K25" s="412">
        <f t="shared" si="4"/>
        <v>222</v>
      </c>
      <c r="L25" s="413">
        <v>3</v>
      </c>
      <c r="M25" s="414">
        <v>1</v>
      </c>
      <c r="N25" s="414">
        <v>0</v>
      </c>
      <c r="O25" s="414">
        <v>1</v>
      </c>
      <c r="P25" s="415">
        <v>244</v>
      </c>
      <c r="Q25" s="412">
        <f t="shared" si="5"/>
        <v>249</v>
      </c>
      <c r="R25" s="416">
        <v>273</v>
      </c>
      <c r="S25" s="416">
        <v>316</v>
      </c>
      <c r="T25" s="416">
        <v>343</v>
      </c>
      <c r="U25" s="409">
        <f>K25+Q25+R25+S25+T25</f>
        <v>1403</v>
      </c>
      <c r="V25" s="270" t="s">
        <v>354</v>
      </c>
      <c r="W25" s="1"/>
    </row>
    <row r="26" spans="2:23" x14ac:dyDescent="0.2">
      <c r="B26" s="493"/>
      <c r="C26" s="493"/>
      <c r="D26" s="90" t="s">
        <v>417</v>
      </c>
      <c r="E26" s="92" t="s">
        <v>69</v>
      </c>
      <c r="F26" s="417">
        <v>89.229387519446789</v>
      </c>
      <c r="G26" s="418">
        <v>22.676603356795532</v>
      </c>
      <c r="H26" s="418">
        <v>35.136451574900164</v>
      </c>
      <c r="I26" s="418">
        <v>40.766508944653758</v>
      </c>
      <c r="J26" s="419">
        <v>21.516697579660502</v>
      </c>
      <c r="K26" s="420">
        <f t="shared" si="4"/>
        <v>209.32564897545677</v>
      </c>
      <c r="L26" s="421">
        <v>197.88580331420084</v>
      </c>
      <c r="M26" s="422">
        <v>195.66074170780325</v>
      </c>
      <c r="N26" s="422">
        <v>195.215236361226</v>
      </c>
      <c r="O26" s="422">
        <v>195.33377477760001</v>
      </c>
      <c r="P26" s="419">
        <v>259.37702743760002</v>
      </c>
      <c r="Q26" s="420">
        <f t="shared" si="5"/>
        <v>1043.47258359843</v>
      </c>
      <c r="R26" s="423">
        <v>1012.4541109300001</v>
      </c>
      <c r="S26" s="423">
        <v>945.87400898499993</v>
      </c>
      <c r="T26" s="423">
        <v>935.59048439599997</v>
      </c>
      <c r="U26" s="424">
        <f>K26+Q26+R26+S26+T26</f>
        <v>4146.7168368848861</v>
      </c>
      <c r="V26" s="128" t="s">
        <v>421</v>
      </c>
      <c r="W26" s="1"/>
    </row>
    <row r="27" spans="2:23" x14ac:dyDescent="0.2">
      <c r="B27" s="493"/>
      <c r="C27" s="493"/>
      <c r="D27" s="90" t="s">
        <v>418</v>
      </c>
      <c r="E27" s="92" t="s">
        <v>69</v>
      </c>
      <c r="F27" s="417">
        <v>0</v>
      </c>
      <c r="G27" s="418">
        <v>0</v>
      </c>
      <c r="H27" s="418">
        <v>0</v>
      </c>
      <c r="I27" s="418">
        <v>0</v>
      </c>
      <c r="J27" s="419">
        <v>8.8226801784717812E-2</v>
      </c>
      <c r="K27" s="420">
        <f t="shared" si="4"/>
        <v>8.8226801784717812E-2</v>
      </c>
      <c r="L27" s="421">
        <v>0.94205014388544428</v>
      </c>
      <c r="M27" s="422">
        <v>0.94205014388544428</v>
      </c>
      <c r="N27" s="422">
        <v>0.94205014388544428</v>
      </c>
      <c r="O27" s="422">
        <v>0.94205014388544428</v>
      </c>
      <c r="P27" s="419">
        <v>11.109388329049319</v>
      </c>
      <c r="Q27" s="420">
        <f t="shared" si="5"/>
        <v>14.877588904591097</v>
      </c>
      <c r="R27" s="423">
        <v>67.653798914276152</v>
      </c>
      <c r="S27" s="423">
        <v>126.36438889031808</v>
      </c>
      <c r="T27" s="423">
        <v>188.40681867670156</v>
      </c>
      <c r="U27" s="424">
        <f>K27+Q27+R27+S27+T27</f>
        <v>397.39082218767157</v>
      </c>
      <c r="V27" s="128" t="s">
        <v>422</v>
      </c>
      <c r="W27" s="1"/>
    </row>
    <row r="28" spans="2:23" ht="21" customHeight="1" thickBot="1" x14ac:dyDescent="0.25">
      <c r="B28" s="494"/>
      <c r="C28" s="494"/>
      <c r="D28" s="31" t="s">
        <v>419</v>
      </c>
      <c r="E28" s="93" t="s">
        <v>69</v>
      </c>
      <c r="F28" s="425">
        <f>SUM(F26:F27)</f>
        <v>89.229387519446789</v>
      </c>
      <c r="G28" s="426">
        <f>SUM(G26:G27)</f>
        <v>22.676603356795532</v>
      </c>
      <c r="H28" s="426">
        <f t="shared" ref="H28" si="6">SUM(H26:H27)</f>
        <v>35.136451574900164</v>
      </c>
      <c r="I28" s="426">
        <f t="shared" ref="I28" si="7">SUM(I26:I27)</f>
        <v>40.766508944653758</v>
      </c>
      <c r="J28" s="426">
        <f t="shared" ref="J28" si="8">SUM(J26:J27)</f>
        <v>21.604924381445219</v>
      </c>
      <c r="K28" s="427">
        <f>SUM(K26:K27)</f>
        <v>209.41387577724149</v>
      </c>
      <c r="L28" s="425">
        <f>SUM(L26:L27)</f>
        <v>198.82785345808628</v>
      </c>
      <c r="M28" s="426">
        <f>SUM(M26:M27)</f>
        <v>196.60279185168869</v>
      </c>
      <c r="N28" s="426">
        <f t="shared" ref="N28" si="9">SUM(N26:N27)</f>
        <v>196.15728650511144</v>
      </c>
      <c r="O28" s="426">
        <f t="shared" ref="O28" si="10">SUM(O26:O27)</f>
        <v>196.27582492148545</v>
      </c>
      <c r="P28" s="396">
        <f t="shared" ref="P28:U28" si="11">SUM(P26:P27)</f>
        <v>270.48641576664932</v>
      </c>
      <c r="Q28" s="427">
        <f t="shared" si="11"/>
        <v>1058.350172503021</v>
      </c>
      <c r="R28" s="427">
        <f t="shared" si="11"/>
        <v>1080.1079098442763</v>
      </c>
      <c r="S28" s="427">
        <f t="shared" si="11"/>
        <v>1072.238397875318</v>
      </c>
      <c r="T28" s="427">
        <f t="shared" si="11"/>
        <v>1123.9973030727015</v>
      </c>
      <c r="U28" s="428">
        <f t="shared" si="11"/>
        <v>4544.1076590725579</v>
      </c>
      <c r="V28" s="129" t="s">
        <v>494</v>
      </c>
      <c r="W28" s="1"/>
    </row>
    <row r="29" spans="2:23" ht="15" customHeight="1" thickBot="1" x14ac:dyDescent="0.25">
      <c r="B29" s="50"/>
      <c r="C29" s="50"/>
      <c r="D29" s="3"/>
      <c r="E29" s="167"/>
      <c r="F29" s="3"/>
      <c r="G29" s="3"/>
      <c r="H29" s="3"/>
      <c r="I29" s="3"/>
      <c r="J29" s="3"/>
      <c r="K29" s="3"/>
      <c r="L29" s="3"/>
      <c r="M29" s="3"/>
      <c r="N29" s="3"/>
      <c r="O29" s="3"/>
      <c r="P29" s="3"/>
      <c r="Q29" s="3"/>
      <c r="R29" s="3"/>
      <c r="S29" s="3"/>
      <c r="T29" s="3"/>
      <c r="U29" s="3"/>
      <c r="V29" s="3"/>
      <c r="W29" s="1"/>
    </row>
    <row r="30" spans="2:23" ht="14.65" customHeight="1" x14ac:dyDescent="0.2">
      <c r="B30" s="504" t="s">
        <v>495</v>
      </c>
      <c r="C30" s="505"/>
      <c r="D30" s="247" t="s">
        <v>462</v>
      </c>
      <c r="E30" s="248" t="s">
        <v>61</v>
      </c>
      <c r="F30" s="429">
        <v>0.68543568000001098</v>
      </c>
      <c r="G30" s="430">
        <v>1.2267817139999899</v>
      </c>
      <c r="H30" s="430">
        <v>1.9087746110000099</v>
      </c>
      <c r="I30" s="430">
        <v>2.4432948410000099</v>
      </c>
      <c r="J30" s="431">
        <v>3.0137649799999902</v>
      </c>
      <c r="K30" s="407">
        <f t="shared" ref="K30:K42" si="12">SUM(F30:J30)</f>
        <v>9.2780518260000111</v>
      </c>
      <c r="L30" s="429">
        <v>3.3693859659999799</v>
      </c>
      <c r="M30" s="430">
        <v>3.5264845469999901</v>
      </c>
      <c r="N30" s="430">
        <v>3.6383871830000198</v>
      </c>
      <c r="O30" s="430">
        <v>3.6801638930000098</v>
      </c>
      <c r="P30" s="431">
        <v>3.78302969199998</v>
      </c>
      <c r="Q30" s="407">
        <f t="shared" ref="Q30:Q42" si="13">SUM(L30:P30)</f>
        <v>17.997451280999982</v>
      </c>
      <c r="R30" s="429">
        <v>19.496344098000002</v>
      </c>
      <c r="S30" s="430">
        <v>19.863824350999959</v>
      </c>
      <c r="T30" s="431">
        <v>20.12916509099998</v>
      </c>
      <c r="U30" s="407">
        <f>K30+Q30+R30+S30+T30</f>
        <v>86.764836646999925</v>
      </c>
      <c r="V30" s="350" t="s">
        <v>466</v>
      </c>
      <c r="W30" s="1"/>
    </row>
    <row r="31" spans="2:23" x14ac:dyDescent="0.2">
      <c r="B31" s="506"/>
      <c r="C31" s="507"/>
      <c r="D31" s="30" t="s">
        <v>315</v>
      </c>
      <c r="E31" s="34" t="s">
        <v>78</v>
      </c>
      <c r="F31" s="432">
        <v>0</v>
      </c>
      <c r="G31" s="433">
        <v>0</v>
      </c>
      <c r="H31" s="433">
        <v>0</v>
      </c>
      <c r="I31" s="433">
        <v>0</v>
      </c>
      <c r="J31" s="434">
        <v>0</v>
      </c>
      <c r="K31" s="435">
        <f>J31</f>
        <v>0</v>
      </c>
      <c r="L31" s="432">
        <v>0</v>
      </c>
      <c r="M31" s="433">
        <v>0</v>
      </c>
      <c r="N31" s="433">
        <v>0</v>
      </c>
      <c r="O31" s="433">
        <v>0</v>
      </c>
      <c r="P31" s="434">
        <v>0</v>
      </c>
      <c r="Q31" s="435">
        <f>P31</f>
        <v>0</v>
      </c>
      <c r="R31" s="432">
        <v>0</v>
      </c>
      <c r="S31" s="433">
        <v>0</v>
      </c>
      <c r="T31" s="434">
        <v>0</v>
      </c>
      <c r="U31" s="435">
        <f>T31</f>
        <v>0</v>
      </c>
      <c r="V31" s="128" t="s">
        <v>467</v>
      </c>
      <c r="W31" s="1"/>
    </row>
    <row r="32" spans="2:23" x14ac:dyDescent="0.2">
      <c r="B32" s="506"/>
      <c r="C32" s="507"/>
      <c r="D32" s="30" t="s">
        <v>86</v>
      </c>
      <c r="E32" s="34" t="s">
        <v>78</v>
      </c>
      <c r="F32" s="432">
        <v>13.9397196485194</v>
      </c>
      <c r="G32" s="433">
        <v>14.417342540758298</v>
      </c>
      <c r="H32" s="433">
        <v>14.887838137216999</v>
      </c>
      <c r="I32" s="433">
        <v>15.350754398532901</v>
      </c>
      <c r="J32" s="434">
        <v>15.807742632024798</v>
      </c>
      <c r="K32" s="435">
        <f>J32</f>
        <v>15.807742632024798</v>
      </c>
      <c r="L32" s="432">
        <v>15.856758313700201</v>
      </c>
      <c r="M32" s="433">
        <v>15.908616402271599</v>
      </c>
      <c r="N32" s="433">
        <v>15.9578076269311</v>
      </c>
      <c r="O32" s="433">
        <v>16.007788878951203</v>
      </c>
      <c r="P32" s="434">
        <v>16.054699616895601</v>
      </c>
      <c r="Q32" s="435">
        <f>P32</f>
        <v>16.054699616895601</v>
      </c>
      <c r="R32" s="432">
        <v>16.280522750301902</v>
      </c>
      <c r="S32" s="433">
        <v>16.493483083461598</v>
      </c>
      <c r="T32" s="434">
        <v>16.701637280289898</v>
      </c>
      <c r="U32" s="435">
        <f>T32</f>
        <v>16.701637280289898</v>
      </c>
      <c r="V32" s="128" t="s">
        <v>468</v>
      </c>
      <c r="W32" s="1"/>
    </row>
    <row r="33" spans="2:23" x14ac:dyDescent="0.2">
      <c r="B33" s="506"/>
      <c r="C33" s="507"/>
      <c r="D33" s="30" t="s">
        <v>224</v>
      </c>
      <c r="E33" s="34" t="s">
        <v>61</v>
      </c>
      <c r="F33" s="436">
        <v>0</v>
      </c>
      <c r="G33" s="437">
        <v>0</v>
      </c>
      <c r="H33" s="437">
        <v>0</v>
      </c>
      <c r="I33" s="437">
        <v>20722</v>
      </c>
      <c r="J33" s="438">
        <v>2698</v>
      </c>
      <c r="K33" s="412">
        <f t="shared" si="12"/>
        <v>23420</v>
      </c>
      <c r="L33" s="436">
        <v>0</v>
      </c>
      <c r="M33" s="437">
        <v>0</v>
      </c>
      <c r="N33" s="437">
        <v>0</v>
      </c>
      <c r="O33" s="437">
        <v>0</v>
      </c>
      <c r="P33" s="438">
        <v>4341</v>
      </c>
      <c r="Q33" s="412">
        <f t="shared" si="13"/>
        <v>4341</v>
      </c>
      <c r="R33" s="436">
        <v>8686</v>
      </c>
      <c r="S33" s="437">
        <v>4125</v>
      </c>
      <c r="T33" s="438">
        <v>4559</v>
      </c>
      <c r="U33" s="412">
        <f t="shared" ref="U33:U42" si="14">K33+Q33+R33+S33+T33</f>
        <v>45131</v>
      </c>
      <c r="V33" s="128" t="s">
        <v>469</v>
      </c>
      <c r="W33" s="1"/>
    </row>
    <row r="34" spans="2:23" x14ac:dyDescent="0.2">
      <c r="B34" s="506"/>
      <c r="C34" s="507"/>
      <c r="D34" s="30" t="s">
        <v>225</v>
      </c>
      <c r="E34" s="34" t="s">
        <v>61</v>
      </c>
      <c r="F34" s="436">
        <v>0</v>
      </c>
      <c r="G34" s="437">
        <v>0</v>
      </c>
      <c r="H34" s="437">
        <v>0</v>
      </c>
      <c r="I34" s="437">
        <v>254</v>
      </c>
      <c r="J34" s="438">
        <v>31</v>
      </c>
      <c r="K34" s="412">
        <f t="shared" si="12"/>
        <v>285</v>
      </c>
      <c r="L34" s="436">
        <v>0</v>
      </c>
      <c r="M34" s="437">
        <v>0</v>
      </c>
      <c r="N34" s="437">
        <v>0</v>
      </c>
      <c r="O34" s="437">
        <v>0</v>
      </c>
      <c r="P34" s="438">
        <v>133</v>
      </c>
      <c r="Q34" s="412">
        <f t="shared" si="13"/>
        <v>133</v>
      </c>
      <c r="R34" s="436">
        <v>185</v>
      </c>
      <c r="S34" s="437">
        <v>250</v>
      </c>
      <c r="T34" s="438">
        <v>260</v>
      </c>
      <c r="U34" s="412">
        <f t="shared" si="14"/>
        <v>1113</v>
      </c>
      <c r="V34" s="128" t="s">
        <v>470</v>
      </c>
      <c r="W34" s="1"/>
    </row>
    <row r="35" spans="2:23" ht="18" customHeight="1" x14ac:dyDescent="0.2">
      <c r="B35" s="506"/>
      <c r="C35" s="507"/>
      <c r="D35" s="30" t="s">
        <v>226</v>
      </c>
      <c r="E35" s="34" t="s">
        <v>61</v>
      </c>
      <c r="F35" s="436">
        <v>0</v>
      </c>
      <c r="G35" s="437">
        <v>0</v>
      </c>
      <c r="H35" s="437">
        <v>0</v>
      </c>
      <c r="I35" s="437">
        <v>111</v>
      </c>
      <c r="J35" s="438">
        <v>28</v>
      </c>
      <c r="K35" s="412">
        <f t="shared" si="12"/>
        <v>139</v>
      </c>
      <c r="L35" s="436">
        <v>0</v>
      </c>
      <c r="M35" s="437">
        <v>0</v>
      </c>
      <c r="N35" s="437">
        <v>0</v>
      </c>
      <c r="O35" s="437">
        <v>0</v>
      </c>
      <c r="P35" s="438">
        <v>114</v>
      </c>
      <c r="Q35" s="412">
        <f t="shared" si="13"/>
        <v>114</v>
      </c>
      <c r="R35" s="436">
        <v>50</v>
      </c>
      <c r="S35" s="437">
        <v>49</v>
      </c>
      <c r="T35" s="438">
        <v>0</v>
      </c>
      <c r="U35" s="412">
        <f t="shared" si="14"/>
        <v>352</v>
      </c>
      <c r="V35" s="128" t="s">
        <v>471</v>
      </c>
      <c r="W35" s="1"/>
    </row>
    <row r="36" spans="2:23" x14ac:dyDescent="0.2">
      <c r="B36" s="506"/>
      <c r="C36" s="507"/>
      <c r="D36" s="30" t="s">
        <v>227</v>
      </c>
      <c r="E36" s="34" t="s">
        <v>61</v>
      </c>
      <c r="F36" s="436">
        <v>0</v>
      </c>
      <c r="G36" s="437">
        <v>0</v>
      </c>
      <c r="H36" s="437">
        <v>0</v>
      </c>
      <c r="I36" s="437">
        <v>111</v>
      </c>
      <c r="J36" s="438">
        <v>28</v>
      </c>
      <c r="K36" s="412">
        <f t="shared" si="12"/>
        <v>139</v>
      </c>
      <c r="L36" s="436">
        <v>0</v>
      </c>
      <c r="M36" s="437">
        <v>0</v>
      </c>
      <c r="N36" s="437">
        <v>0</v>
      </c>
      <c r="O36" s="437">
        <v>0</v>
      </c>
      <c r="P36" s="438">
        <v>114</v>
      </c>
      <c r="Q36" s="412">
        <f t="shared" si="13"/>
        <v>114</v>
      </c>
      <c r="R36" s="436">
        <v>50</v>
      </c>
      <c r="S36" s="437">
        <v>49</v>
      </c>
      <c r="T36" s="438">
        <v>0</v>
      </c>
      <c r="U36" s="412">
        <f t="shared" si="14"/>
        <v>352</v>
      </c>
      <c r="V36" s="128" t="s">
        <v>472</v>
      </c>
      <c r="W36" s="1"/>
    </row>
    <row r="37" spans="2:23" x14ac:dyDescent="0.2">
      <c r="B37" s="506"/>
      <c r="C37" s="507"/>
      <c r="D37" s="30" t="s">
        <v>464</v>
      </c>
      <c r="E37" s="34" t="s">
        <v>61</v>
      </c>
      <c r="F37" s="436">
        <v>0</v>
      </c>
      <c r="G37" s="437">
        <v>0</v>
      </c>
      <c r="H37" s="437">
        <v>0</v>
      </c>
      <c r="I37" s="437">
        <v>0</v>
      </c>
      <c r="J37" s="438">
        <v>0</v>
      </c>
      <c r="K37" s="412">
        <f t="shared" si="12"/>
        <v>0</v>
      </c>
      <c r="L37" s="436">
        <v>0</v>
      </c>
      <c r="M37" s="437">
        <v>0</v>
      </c>
      <c r="N37" s="437">
        <v>0</v>
      </c>
      <c r="O37" s="437">
        <v>0</v>
      </c>
      <c r="P37" s="438">
        <v>0</v>
      </c>
      <c r="Q37" s="412">
        <f t="shared" si="13"/>
        <v>0</v>
      </c>
      <c r="R37" s="436">
        <v>0</v>
      </c>
      <c r="S37" s="437">
        <v>0</v>
      </c>
      <c r="T37" s="438">
        <v>0</v>
      </c>
      <c r="U37" s="412">
        <f t="shared" si="14"/>
        <v>0</v>
      </c>
      <c r="V37" s="128" t="s">
        <v>465</v>
      </c>
      <c r="W37" s="1"/>
    </row>
    <row r="38" spans="2:23" x14ac:dyDescent="0.2">
      <c r="B38" s="506"/>
      <c r="C38" s="507"/>
      <c r="D38" s="30" t="s">
        <v>228</v>
      </c>
      <c r="E38" s="34" t="s">
        <v>61</v>
      </c>
      <c r="F38" s="436">
        <v>10.546462999999999</v>
      </c>
      <c r="G38" s="437">
        <v>14.518206999999901</v>
      </c>
      <c r="H38" s="437">
        <v>18.852612000000001</v>
      </c>
      <c r="I38" s="437">
        <v>21.514951999999901</v>
      </c>
      <c r="J38" s="438">
        <v>28.730640999999899</v>
      </c>
      <c r="K38" s="412">
        <f t="shared" si="12"/>
        <v>94.162874999999701</v>
      </c>
      <c r="L38" s="436">
        <v>44.348017999999897</v>
      </c>
      <c r="M38" s="437">
        <v>56.1674989999999</v>
      </c>
      <c r="N38" s="437">
        <v>78.500498999999905</v>
      </c>
      <c r="O38" s="437">
        <v>87.459691000000007</v>
      </c>
      <c r="P38" s="438">
        <v>119.09364600000001</v>
      </c>
      <c r="Q38" s="412">
        <f t="shared" si="13"/>
        <v>385.56935299999975</v>
      </c>
      <c r="R38" s="436">
        <v>864.51957999999695</v>
      </c>
      <c r="S38" s="437">
        <v>1388.0527449999988</v>
      </c>
      <c r="T38" s="438">
        <v>1812.3052419999981</v>
      </c>
      <c r="U38" s="412">
        <f t="shared" si="14"/>
        <v>4544.609794999993</v>
      </c>
      <c r="V38" s="128" t="s">
        <v>473</v>
      </c>
      <c r="W38" s="1"/>
    </row>
    <row r="39" spans="2:23" ht="21" customHeight="1" x14ac:dyDescent="0.2">
      <c r="B39" s="506"/>
      <c r="C39" s="507"/>
      <c r="D39" s="30" t="s">
        <v>559</v>
      </c>
      <c r="E39" s="34" t="s">
        <v>230</v>
      </c>
      <c r="F39" s="436">
        <v>12.114098</v>
      </c>
      <c r="G39" s="437">
        <v>21.271439999999501</v>
      </c>
      <c r="H39" s="437">
        <v>27.068788000000399</v>
      </c>
      <c r="I39" s="437">
        <v>34.4285479999998</v>
      </c>
      <c r="J39" s="438">
        <v>42.235185000000399</v>
      </c>
      <c r="K39" s="412">
        <f t="shared" si="12"/>
        <v>137.1180590000001</v>
      </c>
      <c r="L39" s="436">
        <v>51.972659999999401</v>
      </c>
      <c r="M39" s="437">
        <v>60.935347999999898</v>
      </c>
      <c r="N39" s="437">
        <v>70.477251000000194</v>
      </c>
      <c r="O39" s="437">
        <v>77.214372999999796</v>
      </c>
      <c r="P39" s="438">
        <v>91.026058000000305</v>
      </c>
      <c r="Q39" s="412">
        <f t="shared" si="13"/>
        <v>351.62568999999962</v>
      </c>
      <c r="R39" s="436">
        <v>612.306023999996</v>
      </c>
      <c r="S39" s="437">
        <v>917.60782599999607</v>
      </c>
      <c r="T39" s="438">
        <v>1220.941395999997</v>
      </c>
      <c r="U39" s="412">
        <f>K39+Q39+R39+S39+T39</f>
        <v>3239.5989949999885</v>
      </c>
      <c r="V39" s="128"/>
      <c r="W39" s="1"/>
    </row>
    <row r="40" spans="2:23" ht="21" customHeight="1" x14ac:dyDescent="0.2">
      <c r="B40" s="506"/>
      <c r="C40" s="507"/>
      <c r="D40" s="30" t="s">
        <v>560</v>
      </c>
      <c r="E40" s="34" t="s">
        <v>230</v>
      </c>
      <c r="F40" s="436">
        <v>18.092861999999901</v>
      </c>
      <c r="G40" s="437">
        <v>34.389323000000097</v>
      </c>
      <c r="H40" s="437">
        <v>51.098271999999902</v>
      </c>
      <c r="I40" s="437">
        <v>64.787561999999895</v>
      </c>
      <c r="J40" s="438">
        <v>79.522777000000104</v>
      </c>
      <c r="K40" s="412">
        <f t="shared" si="12"/>
        <v>247.89079599999991</v>
      </c>
      <c r="L40" s="436">
        <v>85.719156000000098</v>
      </c>
      <c r="M40" s="437">
        <v>90.6982789999999</v>
      </c>
      <c r="N40" s="437">
        <v>95.522261</v>
      </c>
      <c r="O40" s="437">
        <v>97.211034999999995</v>
      </c>
      <c r="P40" s="438">
        <v>101.473381</v>
      </c>
      <c r="Q40" s="412">
        <f t="shared" si="13"/>
        <v>470.62411200000003</v>
      </c>
      <c r="R40" s="436">
        <v>548.24404199999799</v>
      </c>
      <c r="S40" s="437">
        <v>592.93455199999801</v>
      </c>
      <c r="T40" s="438">
        <v>636.25147499999707</v>
      </c>
      <c r="U40" s="412">
        <f t="shared" si="14"/>
        <v>2495.9449769999928</v>
      </c>
      <c r="V40" s="128"/>
      <c r="W40" s="1"/>
    </row>
    <row r="41" spans="2:23" ht="21" customHeight="1" x14ac:dyDescent="0.2">
      <c r="B41" s="506"/>
      <c r="C41" s="507"/>
      <c r="D41" s="30" t="s">
        <v>229</v>
      </c>
      <c r="E41" s="34" t="s">
        <v>230</v>
      </c>
      <c r="F41" s="236">
        <v>0</v>
      </c>
      <c r="G41" s="232">
        <v>0</v>
      </c>
      <c r="H41" s="232">
        <v>0</v>
      </c>
      <c r="I41" s="232">
        <v>0</v>
      </c>
      <c r="J41" s="242">
        <v>0</v>
      </c>
      <c r="K41" s="95">
        <f t="shared" si="12"/>
        <v>0</v>
      </c>
      <c r="L41" s="236">
        <v>0</v>
      </c>
      <c r="M41" s="232">
        <v>0</v>
      </c>
      <c r="N41" s="232">
        <v>0</v>
      </c>
      <c r="O41" s="232">
        <v>0</v>
      </c>
      <c r="P41" s="242">
        <v>0</v>
      </c>
      <c r="Q41" s="95">
        <f t="shared" si="13"/>
        <v>0</v>
      </c>
      <c r="R41" s="236">
        <v>0</v>
      </c>
      <c r="S41" s="232">
        <v>0</v>
      </c>
      <c r="T41" s="242">
        <v>0</v>
      </c>
      <c r="U41" s="95">
        <f>K41+Q41+R41+S41+T41</f>
        <v>0</v>
      </c>
      <c r="V41" s="128"/>
      <c r="W41" s="1"/>
    </row>
    <row r="42" spans="2:23" ht="21" customHeight="1" thickBot="1" x14ac:dyDescent="0.25">
      <c r="B42" s="508"/>
      <c r="C42" s="509"/>
      <c r="D42" s="31" t="s">
        <v>229</v>
      </c>
      <c r="E42" s="93" t="s">
        <v>230</v>
      </c>
      <c r="F42" s="237">
        <v>0</v>
      </c>
      <c r="G42" s="234">
        <v>0</v>
      </c>
      <c r="H42" s="234">
        <v>0</v>
      </c>
      <c r="I42" s="234">
        <v>0</v>
      </c>
      <c r="J42" s="243">
        <v>0</v>
      </c>
      <c r="K42" s="96">
        <f t="shared" si="12"/>
        <v>0</v>
      </c>
      <c r="L42" s="237">
        <v>0</v>
      </c>
      <c r="M42" s="234">
        <v>0</v>
      </c>
      <c r="N42" s="234">
        <v>0</v>
      </c>
      <c r="O42" s="234">
        <v>0</v>
      </c>
      <c r="P42" s="243">
        <v>0</v>
      </c>
      <c r="Q42" s="96">
        <f t="shared" si="13"/>
        <v>0</v>
      </c>
      <c r="R42" s="237">
        <v>0</v>
      </c>
      <c r="S42" s="234">
        <v>0</v>
      </c>
      <c r="T42" s="243">
        <v>0</v>
      </c>
      <c r="U42" s="96">
        <f t="shared" si="14"/>
        <v>0</v>
      </c>
      <c r="V42" s="129"/>
      <c r="W42" s="1"/>
    </row>
    <row r="43" spans="2:23" x14ac:dyDescent="0.2">
      <c r="B43" s="5"/>
      <c r="C43" s="6"/>
      <c r="D43" s="6"/>
      <c r="E43" s="16"/>
      <c r="G43" s="170"/>
      <c r="H43" s="170"/>
      <c r="I43" s="170"/>
      <c r="J43" s="170"/>
      <c r="K43" s="170"/>
      <c r="L43" s="170"/>
      <c r="M43" s="170"/>
      <c r="N43" s="170"/>
      <c r="O43" s="170"/>
      <c r="P43" s="170"/>
      <c r="Q43" s="170"/>
      <c r="R43" s="170"/>
      <c r="S43" s="170"/>
      <c r="T43" s="170"/>
      <c r="U43" s="170"/>
      <c r="V43" s="130"/>
      <c r="W43" s="1"/>
    </row>
    <row r="44" spans="2:23" ht="15.75" thickBot="1" x14ac:dyDescent="0.25">
      <c r="B44" s="5"/>
      <c r="C44" s="6"/>
      <c r="D44" s="6"/>
      <c r="E44" s="16"/>
      <c r="G44" s="170"/>
      <c r="H44" s="170"/>
      <c r="I44" s="170"/>
      <c r="J44" s="170"/>
      <c r="K44" s="170"/>
      <c r="L44" s="170"/>
      <c r="M44" s="170"/>
      <c r="N44" s="170"/>
      <c r="O44" s="170"/>
      <c r="P44" s="170"/>
      <c r="Q44" s="170"/>
      <c r="R44" s="170"/>
      <c r="S44" s="170"/>
      <c r="T44" s="170"/>
      <c r="U44" s="170"/>
      <c r="V44" s="130"/>
      <c r="W44" s="1"/>
    </row>
    <row r="45" spans="2:23" customFormat="1" ht="14.65" customHeight="1" x14ac:dyDescent="0.25">
      <c r="B45" s="107"/>
      <c r="C45" s="498" t="s">
        <v>416</v>
      </c>
      <c r="D45" s="498"/>
      <c r="E45" s="110"/>
      <c r="F45" s="110"/>
      <c r="G45" s="110"/>
      <c r="H45" s="110"/>
      <c r="I45" s="110"/>
      <c r="J45" s="110"/>
      <c r="K45" s="110"/>
      <c r="L45" s="110"/>
      <c r="M45" s="110"/>
      <c r="N45" s="110"/>
      <c r="O45" s="110"/>
      <c r="P45" s="110"/>
      <c r="Q45" s="122"/>
      <c r="R45" s="110"/>
      <c r="S45" s="110"/>
      <c r="T45" s="110"/>
      <c r="U45" s="110"/>
      <c r="V45" s="126"/>
    </row>
    <row r="46" spans="2:23" customFormat="1" ht="15" customHeight="1" thickBot="1" x14ac:dyDescent="0.3">
      <c r="B46" s="113"/>
      <c r="C46" s="499"/>
      <c r="D46" s="499"/>
      <c r="E46" s="171"/>
      <c r="F46" s="115"/>
      <c r="G46" s="115"/>
      <c r="H46" s="115"/>
      <c r="I46" s="115"/>
      <c r="J46" s="115"/>
      <c r="K46" s="115"/>
      <c r="L46" s="115"/>
      <c r="M46" s="115"/>
      <c r="N46" s="115"/>
      <c r="O46" s="115"/>
      <c r="P46" s="115"/>
      <c r="Q46" s="124"/>
      <c r="R46" s="115"/>
      <c r="S46" s="115"/>
      <c r="T46" s="115"/>
      <c r="U46" s="115"/>
      <c r="V46" s="132"/>
    </row>
    <row r="47" spans="2:23" x14ac:dyDescent="0.2">
      <c r="B47" s="5"/>
      <c r="C47" s="123"/>
      <c r="D47" s="123"/>
      <c r="E47" s="123"/>
      <c r="F47" s="123"/>
      <c r="G47" s="123"/>
      <c r="H47" s="123"/>
      <c r="I47" s="123"/>
      <c r="J47" s="123"/>
      <c r="K47" s="123"/>
      <c r="L47" s="123"/>
      <c r="M47" s="123"/>
      <c r="N47" s="123"/>
      <c r="O47" s="123"/>
      <c r="P47" s="123"/>
      <c r="Q47" s="123"/>
      <c r="R47" s="123"/>
      <c r="S47" s="123"/>
      <c r="T47" s="123"/>
      <c r="U47" s="123"/>
      <c r="V47" s="133"/>
      <c r="W47" s="1"/>
    </row>
    <row r="48" spans="2:23" ht="3.75" customHeight="1" thickBot="1" x14ac:dyDescent="0.25">
      <c r="B48" s="5"/>
      <c r="C48" s="6"/>
      <c r="D48" s="6"/>
      <c r="E48" s="16"/>
      <c r="F48" s="170"/>
      <c r="G48" s="170"/>
      <c r="H48" s="170"/>
      <c r="I48" s="170"/>
      <c r="J48" s="170"/>
      <c r="K48" s="170"/>
      <c r="L48" s="170"/>
      <c r="M48" s="170"/>
      <c r="N48" s="170"/>
      <c r="O48" s="170"/>
      <c r="P48" s="170"/>
      <c r="Q48" s="170"/>
      <c r="R48" s="170"/>
      <c r="S48" s="170"/>
      <c r="T48" s="170"/>
      <c r="U48" s="170"/>
      <c r="V48" s="131"/>
      <c r="W48" s="1"/>
    </row>
    <row r="49" spans="2:25" s="2" customFormat="1" ht="54.4" customHeight="1" thickBot="1" x14ac:dyDescent="0.25">
      <c r="B49" s="79" t="s">
        <v>233</v>
      </c>
      <c r="C49" s="98" t="s">
        <v>255</v>
      </c>
      <c r="D49" s="88" t="s">
        <v>42</v>
      </c>
      <c r="E49" s="88" t="s">
        <v>210</v>
      </c>
      <c r="F49" s="163" t="s">
        <v>44</v>
      </c>
      <c r="G49" s="86" t="s">
        <v>45</v>
      </c>
      <c r="H49" s="86" t="s">
        <v>46</v>
      </c>
      <c r="I49" s="86" t="s">
        <v>47</v>
      </c>
      <c r="J49" s="94" t="s">
        <v>48</v>
      </c>
      <c r="K49" s="88" t="s">
        <v>211</v>
      </c>
      <c r="L49" s="163" t="s">
        <v>49</v>
      </c>
      <c r="M49" s="86" t="s">
        <v>50</v>
      </c>
      <c r="N49" s="86" t="s">
        <v>51</v>
      </c>
      <c r="O49" s="86" t="s">
        <v>52</v>
      </c>
      <c r="P49" s="94" t="s">
        <v>53</v>
      </c>
      <c r="Q49" s="88" t="s">
        <v>212</v>
      </c>
      <c r="R49" s="88" t="s">
        <v>213</v>
      </c>
      <c r="S49" s="88" t="s">
        <v>214</v>
      </c>
      <c r="T49" s="88" t="s">
        <v>215</v>
      </c>
      <c r="U49" s="88" t="s">
        <v>216</v>
      </c>
      <c r="V49" s="240" t="s">
        <v>208</v>
      </c>
    </row>
    <row r="50" spans="2:25" ht="30" x14ac:dyDescent="0.2">
      <c r="B50" s="492"/>
      <c r="C50" s="492" t="s">
        <v>425</v>
      </c>
      <c r="D50" s="89" t="s">
        <v>424</v>
      </c>
      <c r="E50" s="91" t="s">
        <v>217</v>
      </c>
      <c r="F50" s="404">
        <v>0</v>
      </c>
      <c r="G50" s="405">
        <v>0</v>
      </c>
      <c r="H50" s="405">
        <v>0</v>
      </c>
      <c r="I50" s="405">
        <v>75.565663447119618</v>
      </c>
      <c r="J50" s="406">
        <v>224.35455054448988</v>
      </c>
      <c r="K50" s="407">
        <f t="shared" ref="K50:K53" si="15">SUM(F50:J50)</f>
        <v>299.9202139916095</v>
      </c>
      <c r="L50" s="404">
        <v>43.174996255963713</v>
      </c>
      <c r="M50" s="405">
        <v>0</v>
      </c>
      <c r="N50" s="405">
        <v>0</v>
      </c>
      <c r="O50" s="405">
        <v>0</v>
      </c>
      <c r="P50" s="406">
        <v>992.96054389274741</v>
      </c>
      <c r="Q50" s="407">
        <f t="shared" ref="Q50:Q53" si="16">SUM(L50:P50)</f>
        <v>1036.135540148711</v>
      </c>
      <c r="R50" s="408">
        <v>729.25708676050419</v>
      </c>
      <c r="S50" s="408">
        <v>1068.6784973266608</v>
      </c>
      <c r="T50" s="408">
        <v>1013.662562097516</v>
      </c>
      <c r="U50" s="409">
        <f>K50+Q50+R50+S50+T50</f>
        <v>4147.6539003250018</v>
      </c>
      <c r="V50" s="127" t="s">
        <v>426</v>
      </c>
      <c r="W50" s="1"/>
    </row>
    <row r="51" spans="2:25" ht="60.95" customHeight="1" x14ac:dyDescent="0.2">
      <c r="B51" s="493"/>
      <c r="C51" s="493"/>
      <c r="D51" s="90" t="s">
        <v>328</v>
      </c>
      <c r="E51" s="174" t="s">
        <v>61</v>
      </c>
      <c r="F51" s="410">
        <v>0</v>
      </c>
      <c r="G51" s="411">
        <v>0</v>
      </c>
      <c r="H51" s="411">
        <v>0</v>
      </c>
      <c r="I51" s="411">
        <v>78</v>
      </c>
      <c r="J51" s="406">
        <v>24</v>
      </c>
      <c r="K51" s="412">
        <f t="shared" si="15"/>
        <v>102</v>
      </c>
      <c r="L51" s="413">
        <v>3</v>
      </c>
      <c r="M51" s="414">
        <v>0</v>
      </c>
      <c r="N51" s="414">
        <v>0</v>
      </c>
      <c r="O51" s="414">
        <v>0</v>
      </c>
      <c r="P51" s="415">
        <v>49</v>
      </c>
      <c r="Q51" s="412">
        <f t="shared" si="16"/>
        <v>52</v>
      </c>
      <c r="R51" s="416">
        <v>37</v>
      </c>
      <c r="S51" s="416">
        <v>45</v>
      </c>
      <c r="T51" s="416">
        <v>53</v>
      </c>
      <c r="U51" s="409">
        <f>K51+Q51+R51+S51+T51</f>
        <v>289</v>
      </c>
      <c r="V51" s="127" t="s">
        <v>354</v>
      </c>
      <c r="W51" s="1"/>
    </row>
    <row r="52" spans="2:25" x14ac:dyDescent="0.2">
      <c r="B52" s="493"/>
      <c r="C52" s="493"/>
      <c r="D52" s="90" t="s">
        <v>430</v>
      </c>
      <c r="E52" s="92" t="s">
        <v>69</v>
      </c>
      <c r="F52" s="417">
        <v>60.105221197583049</v>
      </c>
      <c r="G52" s="418">
        <v>46.565513046837069</v>
      </c>
      <c r="H52" s="418">
        <v>247.59812361508645</v>
      </c>
      <c r="I52" s="418">
        <v>292.13332203723036</v>
      </c>
      <c r="J52" s="419">
        <v>69.077365869912228</v>
      </c>
      <c r="K52" s="420">
        <f t="shared" si="15"/>
        <v>715.47954576664915</v>
      </c>
      <c r="L52" s="421">
        <v>227.73732830538574</v>
      </c>
      <c r="M52" s="422">
        <v>213.75328821806735</v>
      </c>
      <c r="N52" s="422">
        <v>212.51182593417775</v>
      </c>
      <c r="O52" s="422">
        <v>212.06290498140001</v>
      </c>
      <c r="P52" s="419">
        <v>212.06290498140001</v>
      </c>
      <c r="Q52" s="420">
        <f t="shared" si="16"/>
        <v>1078.128252420431</v>
      </c>
      <c r="R52" s="423">
        <v>777.71845467900016</v>
      </c>
      <c r="S52" s="423">
        <v>1162.1086395</v>
      </c>
      <c r="T52" s="423">
        <v>1069.270070781</v>
      </c>
      <c r="U52" s="424">
        <f>K52+Q52+R52+S52+T52</f>
        <v>4802.70496314708</v>
      </c>
      <c r="V52" s="128" t="s">
        <v>427</v>
      </c>
      <c r="W52" s="1"/>
    </row>
    <row r="53" spans="2:25" x14ac:dyDescent="0.2">
      <c r="B53" s="493"/>
      <c r="C53" s="493"/>
      <c r="D53" s="90" t="s">
        <v>431</v>
      </c>
      <c r="E53" s="92" t="s">
        <v>69</v>
      </c>
      <c r="F53" s="417">
        <v>0</v>
      </c>
      <c r="G53" s="418">
        <v>0</v>
      </c>
      <c r="H53" s="418">
        <v>0</v>
      </c>
      <c r="I53" s="418">
        <v>0</v>
      </c>
      <c r="J53" s="419">
        <v>0.76600369081200625</v>
      </c>
      <c r="K53" s="420">
        <f t="shared" si="15"/>
        <v>0.76600369081200625</v>
      </c>
      <c r="L53" s="421">
        <v>8.1793384083526242</v>
      </c>
      <c r="M53" s="422">
        <v>8.1793384083526242</v>
      </c>
      <c r="N53" s="422">
        <v>8.1793384083526242</v>
      </c>
      <c r="O53" s="422">
        <v>8.1793384083526242</v>
      </c>
      <c r="P53" s="419">
        <v>21.234598475842244</v>
      </c>
      <c r="Q53" s="420">
        <f t="shared" si="16"/>
        <v>53.951952109252744</v>
      </c>
      <c r="R53" s="423">
        <v>121.0186935919328</v>
      </c>
      <c r="S53" s="423">
        <v>173.63034414036215</v>
      </c>
      <c r="T53" s="423">
        <v>244.03032373544724</v>
      </c>
      <c r="U53" s="424">
        <f t="shared" ref="U53" si="17">K53+Q53+R53+S53+T53</f>
        <v>593.39731726780701</v>
      </c>
      <c r="V53" s="128" t="s">
        <v>429</v>
      </c>
      <c r="W53" s="1"/>
    </row>
    <row r="54" spans="2:25" ht="21" customHeight="1" thickBot="1" x14ac:dyDescent="0.25">
      <c r="B54" s="494"/>
      <c r="C54" s="494"/>
      <c r="D54" s="31" t="s">
        <v>496</v>
      </c>
      <c r="E54" s="93" t="s">
        <v>69</v>
      </c>
      <c r="F54" s="425">
        <f>SUM(F52:F53)</f>
        <v>60.105221197583049</v>
      </c>
      <c r="G54" s="426">
        <f>SUM(G52:G53)</f>
        <v>46.565513046837069</v>
      </c>
      <c r="H54" s="426">
        <f t="shared" ref="H54" si="18">SUM(H52:H53)</f>
        <v>247.59812361508645</v>
      </c>
      <c r="I54" s="426">
        <f t="shared" ref="I54" si="19">SUM(I52:I53)</f>
        <v>292.13332203723036</v>
      </c>
      <c r="J54" s="426">
        <f t="shared" ref="J54" si="20">SUM(J52:J53)</f>
        <v>69.843369560724227</v>
      </c>
      <c r="K54" s="427">
        <f>SUM(K52:K53)</f>
        <v>716.24554945746115</v>
      </c>
      <c r="L54" s="425">
        <f>SUM(L52:L53)</f>
        <v>235.91666671373838</v>
      </c>
      <c r="M54" s="426">
        <f>SUM(M52:M53)</f>
        <v>221.93262662641999</v>
      </c>
      <c r="N54" s="426">
        <f t="shared" ref="N54" si="21">SUM(N52:N53)</f>
        <v>220.69116434253039</v>
      </c>
      <c r="O54" s="426">
        <f t="shared" ref="O54" si="22">SUM(O52:O53)</f>
        <v>220.24224338975264</v>
      </c>
      <c r="P54" s="396">
        <f t="shared" ref="P54:U54" si="23">SUM(P52:P53)</f>
        <v>233.29750345724224</v>
      </c>
      <c r="Q54" s="427">
        <f t="shared" si="23"/>
        <v>1132.0802045296837</v>
      </c>
      <c r="R54" s="427">
        <f t="shared" si="23"/>
        <v>898.73714827093295</v>
      </c>
      <c r="S54" s="427">
        <f t="shared" si="23"/>
        <v>1335.7389836403622</v>
      </c>
      <c r="T54" s="427">
        <f t="shared" si="23"/>
        <v>1313.3003945164471</v>
      </c>
      <c r="U54" s="428">
        <f t="shared" si="23"/>
        <v>5396.102280414887</v>
      </c>
      <c r="V54" s="129" t="s">
        <v>428</v>
      </c>
      <c r="W54" s="1"/>
    </row>
    <row r="55" spans="2:25" ht="6.75" customHeight="1" thickBot="1" x14ac:dyDescent="0.25">
      <c r="B55" s="5"/>
      <c r="C55" s="6"/>
      <c r="D55" s="6"/>
      <c r="E55" s="16"/>
      <c r="G55" s="170"/>
      <c r="H55" s="170"/>
      <c r="I55" s="170"/>
      <c r="J55" s="170"/>
      <c r="K55" s="170"/>
      <c r="L55" s="170"/>
      <c r="M55" s="170"/>
      <c r="N55" s="170"/>
      <c r="O55" s="170"/>
      <c r="P55" s="170"/>
      <c r="Q55" s="170"/>
      <c r="R55" s="170"/>
      <c r="S55" s="170"/>
      <c r="T55" s="170"/>
      <c r="U55" s="170"/>
      <c r="V55" s="130"/>
      <c r="W55" s="1"/>
    </row>
    <row r="56" spans="2:25" s="2" customFormat="1" ht="65.099999999999994" customHeight="1" thickBot="1" x14ac:dyDescent="0.25">
      <c r="B56" s="53" t="s">
        <v>234</v>
      </c>
      <c r="C56" s="85" t="s">
        <v>326</v>
      </c>
      <c r="D56" s="88" t="s">
        <v>42</v>
      </c>
      <c r="E56" s="88" t="s">
        <v>210</v>
      </c>
      <c r="F56" s="163" t="s">
        <v>44</v>
      </c>
      <c r="G56" s="86" t="s">
        <v>45</v>
      </c>
      <c r="H56" s="86" t="s">
        <v>46</v>
      </c>
      <c r="I56" s="86" t="s">
        <v>47</v>
      </c>
      <c r="J56" s="94" t="s">
        <v>48</v>
      </c>
      <c r="K56" s="88" t="s">
        <v>211</v>
      </c>
      <c r="L56" s="163" t="s">
        <v>49</v>
      </c>
      <c r="M56" s="86" t="s">
        <v>50</v>
      </c>
      <c r="N56" s="86" t="s">
        <v>51</v>
      </c>
      <c r="O56" s="86" t="s">
        <v>52</v>
      </c>
      <c r="P56" s="94" t="s">
        <v>53</v>
      </c>
      <c r="Q56" s="88" t="s">
        <v>212</v>
      </c>
      <c r="R56" s="88" t="s">
        <v>213</v>
      </c>
      <c r="S56" s="88" t="s">
        <v>214</v>
      </c>
      <c r="T56" s="88" t="s">
        <v>215</v>
      </c>
      <c r="U56" s="88" t="s">
        <v>216</v>
      </c>
      <c r="V56" s="240" t="s">
        <v>208</v>
      </c>
    </row>
    <row r="57" spans="2:25" ht="66.599999999999994" customHeight="1" x14ac:dyDescent="0.2">
      <c r="B57" s="492"/>
      <c r="C57" s="492" t="s">
        <v>327</v>
      </c>
      <c r="D57" s="89" t="s">
        <v>439</v>
      </c>
      <c r="E57" s="91" t="s">
        <v>61</v>
      </c>
      <c r="F57" s="404">
        <v>0</v>
      </c>
      <c r="G57" s="405">
        <v>0</v>
      </c>
      <c r="H57" s="405">
        <v>0</v>
      </c>
      <c r="I57" s="405">
        <v>0</v>
      </c>
      <c r="J57" s="406">
        <v>0</v>
      </c>
      <c r="K57" s="407">
        <f t="shared" ref="K57:K59" si="24">SUM(F57:J57)</f>
        <v>0</v>
      </c>
      <c r="L57" s="413">
        <v>0</v>
      </c>
      <c r="M57" s="414">
        <v>0</v>
      </c>
      <c r="N57" s="414">
        <v>0</v>
      </c>
      <c r="O57" s="414">
        <v>0</v>
      </c>
      <c r="P57" s="415">
        <v>0</v>
      </c>
      <c r="Q57" s="407">
        <f t="shared" ref="Q57:Q59" si="25">SUM(L57:P57)</f>
        <v>0</v>
      </c>
      <c r="R57" s="416">
        <v>0</v>
      </c>
      <c r="S57" s="416">
        <v>0</v>
      </c>
      <c r="T57" s="416">
        <v>0</v>
      </c>
      <c r="U57" s="409">
        <f>K57+Q57+R57+S57+T57</f>
        <v>0</v>
      </c>
      <c r="V57" s="127" t="s">
        <v>440</v>
      </c>
      <c r="W57" s="1"/>
    </row>
    <row r="58" spans="2:25" x14ac:dyDescent="0.2">
      <c r="B58" s="493"/>
      <c r="C58" s="493"/>
      <c r="D58" s="90" t="s">
        <v>433</v>
      </c>
      <c r="E58" s="92" t="s">
        <v>69</v>
      </c>
      <c r="F58" s="417">
        <v>0</v>
      </c>
      <c r="G58" s="418">
        <v>0</v>
      </c>
      <c r="H58" s="418">
        <v>0</v>
      </c>
      <c r="I58" s="418">
        <v>0</v>
      </c>
      <c r="J58" s="419">
        <v>0</v>
      </c>
      <c r="K58" s="420">
        <f t="shared" si="24"/>
        <v>0</v>
      </c>
      <c r="L58" s="421">
        <v>0</v>
      </c>
      <c r="M58" s="422">
        <v>0</v>
      </c>
      <c r="N58" s="422">
        <v>0</v>
      </c>
      <c r="O58" s="422">
        <v>0</v>
      </c>
      <c r="P58" s="419">
        <v>0</v>
      </c>
      <c r="Q58" s="420">
        <f t="shared" si="25"/>
        <v>0</v>
      </c>
      <c r="R58" s="423">
        <v>0</v>
      </c>
      <c r="S58" s="423">
        <v>0</v>
      </c>
      <c r="T58" s="423">
        <v>0</v>
      </c>
      <c r="U58" s="424">
        <f>K58+Q58+R58+S58+T58</f>
        <v>0</v>
      </c>
      <c r="V58" s="128" t="s">
        <v>436</v>
      </c>
      <c r="W58" s="1"/>
    </row>
    <row r="59" spans="2:25" x14ac:dyDescent="0.2">
      <c r="B59" s="493"/>
      <c r="C59" s="493"/>
      <c r="D59" s="90" t="s">
        <v>434</v>
      </c>
      <c r="E59" s="92" t="s">
        <v>69</v>
      </c>
      <c r="F59" s="417">
        <v>0</v>
      </c>
      <c r="G59" s="418">
        <v>0</v>
      </c>
      <c r="H59" s="418">
        <v>0</v>
      </c>
      <c r="I59" s="418">
        <v>0</v>
      </c>
      <c r="J59" s="419">
        <v>0</v>
      </c>
      <c r="K59" s="420">
        <f t="shared" si="24"/>
        <v>0</v>
      </c>
      <c r="L59" s="421">
        <v>0</v>
      </c>
      <c r="M59" s="422">
        <v>0</v>
      </c>
      <c r="N59" s="422">
        <v>0</v>
      </c>
      <c r="O59" s="422">
        <v>0</v>
      </c>
      <c r="P59" s="419">
        <v>0</v>
      </c>
      <c r="Q59" s="420">
        <f t="shared" si="25"/>
        <v>0</v>
      </c>
      <c r="R59" s="423">
        <v>0</v>
      </c>
      <c r="S59" s="423">
        <v>0</v>
      </c>
      <c r="T59" s="423">
        <v>0</v>
      </c>
      <c r="U59" s="424">
        <f>K59+Q59+R59+S59+T59</f>
        <v>0</v>
      </c>
      <c r="V59" s="128" t="s">
        <v>437</v>
      </c>
      <c r="W59" s="1"/>
      <c r="X59" s="189"/>
      <c r="Y59" s="189"/>
    </row>
    <row r="60" spans="2:25" ht="21" customHeight="1" thickBot="1" x14ac:dyDescent="0.25">
      <c r="B60" s="494"/>
      <c r="C60" s="494"/>
      <c r="D60" s="31" t="s">
        <v>435</v>
      </c>
      <c r="E60" s="93" t="s">
        <v>69</v>
      </c>
      <c r="F60" s="425">
        <f>SUM(F58:F59)</f>
        <v>0</v>
      </c>
      <c r="G60" s="426">
        <f>SUM(G58:G59)</f>
        <v>0</v>
      </c>
      <c r="H60" s="426">
        <f t="shared" ref="H60" si="26">SUM(H58:H59)</f>
        <v>0</v>
      </c>
      <c r="I60" s="426">
        <f t="shared" ref="I60" si="27">SUM(I58:I59)</f>
        <v>0</v>
      </c>
      <c r="J60" s="426">
        <f t="shared" ref="J60" si="28">SUM(J58:J59)</f>
        <v>0</v>
      </c>
      <c r="K60" s="427">
        <f>SUM(K58:K59)</f>
        <v>0</v>
      </c>
      <c r="L60" s="425">
        <f>SUM(L58:L59)</f>
        <v>0</v>
      </c>
      <c r="M60" s="426">
        <f>SUM(M58:M59)</f>
        <v>0</v>
      </c>
      <c r="N60" s="426">
        <f t="shared" ref="N60" si="29">SUM(N58:N59)</f>
        <v>0</v>
      </c>
      <c r="O60" s="426">
        <f t="shared" ref="O60" si="30">SUM(O58:O59)</f>
        <v>0</v>
      </c>
      <c r="P60" s="396">
        <f t="shared" ref="P60:U60" si="31">SUM(P58:P59)</f>
        <v>0</v>
      </c>
      <c r="Q60" s="427">
        <f t="shared" si="31"/>
        <v>0</v>
      </c>
      <c r="R60" s="427">
        <f t="shared" si="31"/>
        <v>0</v>
      </c>
      <c r="S60" s="427">
        <f t="shared" si="31"/>
        <v>0</v>
      </c>
      <c r="T60" s="427">
        <f t="shared" si="31"/>
        <v>0</v>
      </c>
      <c r="U60" s="428">
        <f t="shared" si="31"/>
        <v>0</v>
      </c>
      <c r="V60" s="129" t="s">
        <v>438</v>
      </c>
      <c r="W60" s="1"/>
      <c r="X60" s="189"/>
      <c r="Y60" s="189"/>
    </row>
    <row r="61" spans="2:25" ht="15.75" thickBot="1" x14ac:dyDescent="0.25">
      <c r="B61" s="50"/>
      <c r="C61" s="50"/>
      <c r="D61" s="172"/>
      <c r="E61" s="173"/>
      <c r="F61" s="172"/>
      <c r="G61" s="172"/>
      <c r="H61" s="172"/>
      <c r="I61" s="172"/>
      <c r="J61" s="172"/>
      <c r="K61" s="172"/>
      <c r="L61" s="172"/>
      <c r="M61" s="172"/>
      <c r="N61" s="172"/>
      <c r="O61" s="172"/>
      <c r="P61" s="172"/>
      <c r="Q61" s="172"/>
      <c r="R61" s="172"/>
      <c r="S61" s="172"/>
      <c r="T61" s="172"/>
      <c r="U61" s="172"/>
      <c r="V61" s="172"/>
      <c r="W61" s="1"/>
      <c r="X61" s="189"/>
      <c r="Y61" s="189"/>
    </row>
    <row r="62" spans="2:25" x14ac:dyDescent="0.2">
      <c r="B62" s="504" t="s">
        <v>432</v>
      </c>
      <c r="C62" s="505"/>
      <c r="D62" s="247" t="s">
        <v>462</v>
      </c>
      <c r="E62" s="248" t="s">
        <v>61</v>
      </c>
      <c r="F62" s="429">
        <v>0</v>
      </c>
      <c r="G62" s="430">
        <v>0</v>
      </c>
      <c r="H62" s="430">
        <v>0</v>
      </c>
      <c r="I62" s="430">
        <v>0</v>
      </c>
      <c r="J62" s="431">
        <v>0</v>
      </c>
      <c r="K62" s="407">
        <f t="shared" ref="K62:K74" si="32">SUM(F62:J62)</f>
        <v>0</v>
      </c>
      <c r="L62" s="429">
        <v>0</v>
      </c>
      <c r="M62" s="430">
        <v>0</v>
      </c>
      <c r="N62" s="430">
        <v>0</v>
      </c>
      <c r="O62" s="430">
        <v>0</v>
      </c>
      <c r="P62" s="431">
        <v>0</v>
      </c>
      <c r="Q62" s="407">
        <f t="shared" ref="Q62:Q74" si="33">SUM(L62:P62)</f>
        <v>0</v>
      </c>
      <c r="R62" s="429">
        <v>0</v>
      </c>
      <c r="S62" s="430">
        <v>0</v>
      </c>
      <c r="T62" s="431">
        <v>0</v>
      </c>
      <c r="U62" s="407">
        <f>SUM(K62,Q62,R62,S62,T62)</f>
        <v>0</v>
      </c>
      <c r="V62" s="350" t="s">
        <v>474</v>
      </c>
      <c r="W62" s="1"/>
      <c r="X62" s="194"/>
      <c r="Y62" s="189"/>
    </row>
    <row r="63" spans="2:25" x14ac:dyDescent="0.2">
      <c r="B63" s="506"/>
      <c r="C63" s="507"/>
      <c r="D63" s="30" t="s">
        <v>315</v>
      </c>
      <c r="E63" s="34" t="s">
        <v>78</v>
      </c>
      <c r="F63" s="432">
        <v>0</v>
      </c>
      <c r="G63" s="433">
        <v>0</v>
      </c>
      <c r="H63" s="433">
        <v>0</v>
      </c>
      <c r="I63" s="433">
        <v>0</v>
      </c>
      <c r="J63" s="434">
        <v>0</v>
      </c>
      <c r="K63" s="435">
        <f t="shared" si="32"/>
        <v>0</v>
      </c>
      <c r="L63" s="432">
        <v>0</v>
      </c>
      <c r="M63" s="433">
        <v>0</v>
      </c>
      <c r="N63" s="433">
        <v>0</v>
      </c>
      <c r="O63" s="433">
        <v>0</v>
      </c>
      <c r="P63" s="434">
        <v>0</v>
      </c>
      <c r="Q63" s="435">
        <f t="shared" si="33"/>
        <v>0</v>
      </c>
      <c r="R63" s="432">
        <v>0</v>
      </c>
      <c r="S63" s="433">
        <v>0</v>
      </c>
      <c r="T63" s="434">
        <v>0</v>
      </c>
      <c r="U63" s="435">
        <f t="shared" ref="U63:U72" si="34">SUM(K63,Q63,R63,S63,T63)</f>
        <v>0</v>
      </c>
      <c r="V63" s="128" t="s">
        <v>475</v>
      </c>
      <c r="W63" s="1"/>
      <c r="X63" s="194"/>
      <c r="Y63" s="189"/>
    </row>
    <row r="64" spans="2:25" x14ac:dyDescent="0.2">
      <c r="B64" s="506"/>
      <c r="C64" s="507"/>
      <c r="D64" s="30" t="s">
        <v>86</v>
      </c>
      <c r="E64" s="34" t="s">
        <v>78</v>
      </c>
      <c r="F64" s="432">
        <v>0</v>
      </c>
      <c r="G64" s="433">
        <v>0</v>
      </c>
      <c r="H64" s="433">
        <v>0</v>
      </c>
      <c r="I64" s="433">
        <v>0</v>
      </c>
      <c r="J64" s="434">
        <v>0</v>
      </c>
      <c r="K64" s="435">
        <f t="shared" si="32"/>
        <v>0</v>
      </c>
      <c r="L64" s="432">
        <v>0</v>
      </c>
      <c r="M64" s="433">
        <v>0</v>
      </c>
      <c r="N64" s="433">
        <v>0</v>
      </c>
      <c r="O64" s="433">
        <v>0</v>
      </c>
      <c r="P64" s="434">
        <v>0</v>
      </c>
      <c r="Q64" s="435">
        <f t="shared" si="33"/>
        <v>0</v>
      </c>
      <c r="R64" s="432">
        <v>0</v>
      </c>
      <c r="S64" s="433">
        <v>0</v>
      </c>
      <c r="T64" s="434">
        <v>0</v>
      </c>
      <c r="U64" s="435">
        <f t="shared" si="34"/>
        <v>0</v>
      </c>
      <c r="V64" s="128" t="s">
        <v>476</v>
      </c>
      <c r="W64" s="1"/>
      <c r="X64" s="194"/>
      <c r="Y64" s="189"/>
    </row>
    <row r="65" spans="2:25" x14ac:dyDescent="0.2">
      <c r="B65" s="506"/>
      <c r="C65" s="507"/>
      <c r="D65" s="30" t="s">
        <v>224</v>
      </c>
      <c r="E65" s="34" t="s">
        <v>61</v>
      </c>
      <c r="F65" s="436">
        <v>0</v>
      </c>
      <c r="G65" s="437">
        <v>0</v>
      </c>
      <c r="H65" s="437">
        <v>0</v>
      </c>
      <c r="I65" s="437">
        <v>5255</v>
      </c>
      <c r="J65" s="438">
        <v>811</v>
      </c>
      <c r="K65" s="412">
        <f t="shared" si="32"/>
        <v>6066</v>
      </c>
      <c r="L65" s="436">
        <v>0</v>
      </c>
      <c r="M65" s="437">
        <v>0</v>
      </c>
      <c r="N65" s="437">
        <v>0</v>
      </c>
      <c r="O65" s="437">
        <v>0</v>
      </c>
      <c r="P65" s="438">
        <v>1441</v>
      </c>
      <c r="Q65" s="412">
        <f t="shared" si="33"/>
        <v>1441</v>
      </c>
      <c r="R65" s="436">
        <v>2076</v>
      </c>
      <c r="S65" s="437">
        <v>681</v>
      </c>
      <c r="T65" s="438">
        <v>757</v>
      </c>
      <c r="U65" s="412">
        <f t="shared" si="34"/>
        <v>11021</v>
      </c>
      <c r="V65" s="128" t="s">
        <v>477</v>
      </c>
      <c r="W65" s="1"/>
      <c r="X65" s="194"/>
      <c r="Y65" s="189"/>
    </row>
    <row r="66" spans="2:25" x14ac:dyDescent="0.2">
      <c r="B66" s="506"/>
      <c r="C66" s="507"/>
      <c r="D66" s="30" t="s">
        <v>225</v>
      </c>
      <c r="E66" s="34" t="s">
        <v>61</v>
      </c>
      <c r="F66" s="436">
        <v>0</v>
      </c>
      <c r="G66" s="437">
        <v>0</v>
      </c>
      <c r="H66" s="437">
        <v>0</v>
      </c>
      <c r="I66" s="437">
        <v>78</v>
      </c>
      <c r="J66" s="438">
        <v>24</v>
      </c>
      <c r="K66" s="412">
        <f t="shared" si="32"/>
        <v>102</v>
      </c>
      <c r="L66" s="436">
        <v>0</v>
      </c>
      <c r="M66" s="437">
        <v>0</v>
      </c>
      <c r="N66" s="437">
        <v>0</v>
      </c>
      <c r="O66" s="437">
        <v>0</v>
      </c>
      <c r="P66" s="438">
        <v>49</v>
      </c>
      <c r="Q66" s="412">
        <f t="shared" si="33"/>
        <v>49</v>
      </c>
      <c r="R66" s="436">
        <v>37</v>
      </c>
      <c r="S66" s="437">
        <v>45</v>
      </c>
      <c r="T66" s="438">
        <v>53</v>
      </c>
      <c r="U66" s="412">
        <f t="shared" si="34"/>
        <v>286</v>
      </c>
      <c r="V66" s="128" t="s">
        <v>478</v>
      </c>
      <c r="W66" s="1"/>
      <c r="X66" s="194"/>
      <c r="Y66" s="189"/>
    </row>
    <row r="67" spans="2:25" ht="18" customHeight="1" x14ac:dyDescent="0.2">
      <c r="B67" s="506"/>
      <c r="C67" s="507"/>
      <c r="D67" s="30" t="s">
        <v>226</v>
      </c>
      <c r="E67" s="34" t="s">
        <v>61</v>
      </c>
      <c r="F67" s="436">
        <v>0</v>
      </c>
      <c r="G67" s="437">
        <v>0</v>
      </c>
      <c r="H67" s="437">
        <v>0</v>
      </c>
      <c r="I67" s="437">
        <v>31</v>
      </c>
      <c r="J67" s="438">
        <v>14</v>
      </c>
      <c r="K67" s="412">
        <f t="shared" si="32"/>
        <v>45</v>
      </c>
      <c r="L67" s="436">
        <v>0</v>
      </c>
      <c r="M67" s="437">
        <v>0</v>
      </c>
      <c r="N67" s="437">
        <v>0</v>
      </c>
      <c r="O67" s="437">
        <v>0</v>
      </c>
      <c r="P67" s="438">
        <v>42</v>
      </c>
      <c r="Q67" s="412">
        <f t="shared" si="33"/>
        <v>42</v>
      </c>
      <c r="R67" s="436">
        <v>6</v>
      </c>
      <c r="S67" s="437">
        <v>11</v>
      </c>
      <c r="T67" s="438">
        <v>0</v>
      </c>
      <c r="U67" s="412">
        <f>SUM(K67,Q67,R67,S67,T67)</f>
        <v>104</v>
      </c>
      <c r="V67" s="128" t="s">
        <v>479</v>
      </c>
      <c r="W67" s="1"/>
      <c r="X67" s="194"/>
      <c r="Y67" s="189"/>
    </row>
    <row r="68" spans="2:25" x14ac:dyDescent="0.2">
      <c r="B68" s="506"/>
      <c r="C68" s="507"/>
      <c r="D68" s="30" t="s">
        <v>227</v>
      </c>
      <c r="E68" s="34" t="s">
        <v>61</v>
      </c>
      <c r="F68" s="436">
        <v>0</v>
      </c>
      <c r="G68" s="437">
        <v>0</v>
      </c>
      <c r="H68" s="437">
        <v>0</v>
      </c>
      <c r="I68" s="437">
        <v>31</v>
      </c>
      <c r="J68" s="438">
        <v>14</v>
      </c>
      <c r="K68" s="412">
        <f t="shared" si="32"/>
        <v>45</v>
      </c>
      <c r="L68" s="436">
        <v>0</v>
      </c>
      <c r="M68" s="437">
        <v>0</v>
      </c>
      <c r="N68" s="437">
        <v>0</v>
      </c>
      <c r="O68" s="437">
        <v>0</v>
      </c>
      <c r="P68" s="438">
        <v>42</v>
      </c>
      <c r="Q68" s="412">
        <f t="shared" si="33"/>
        <v>42</v>
      </c>
      <c r="R68" s="436">
        <v>6</v>
      </c>
      <c r="S68" s="437">
        <v>11</v>
      </c>
      <c r="T68" s="438">
        <v>0</v>
      </c>
      <c r="U68" s="412">
        <f t="shared" si="34"/>
        <v>104</v>
      </c>
      <c r="V68" s="128" t="s">
        <v>480</v>
      </c>
      <c r="W68" s="1"/>
      <c r="X68" s="194"/>
      <c r="Y68" s="189"/>
    </row>
    <row r="69" spans="2:25" x14ac:dyDescent="0.2">
      <c r="B69" s="506"/>
      <c r="C69" s="507"/>
      <c r="D69" s="30" t="s">
        <v>464</v>
      </c>
      <c r="E69" s="34" t="s">
        <v>61</v>
      </c>
      <c r="F69" s="436">
        <v>0</v>
      </c>
      <c r="G69" s="437">
        <v>0</v>
      </c>
      <c r="H69" s="437">
        <v>0</v>
      </c>
      <c r="I69" s="437">
        <v>0</v>
      </c>
      <c r="J69" s="438">
        <v>0</v>
      </c>
      <c r="K69" s="412">
        <f t="shared" si="32"/>
        <v>0</v>
      </c>
      <c r="L69" s="436">
        <v>0</v>
      </c>
      <c r="M69" s="437">
        <v>0</v>
      </c>
      <c r="N69" s="437">
        <v>0</v>
      </c>
      <c r="O69" s="437">
        <v>0</v>
      </c>
      <c r="P69" s="438">
        <v>0</v>
      </c>
      <c r="Q69" s="412">
        <f t="shared" si="33"/>
        <v>0</v>
      </c>
      <c r="R69" s="436">
        <v>0</v>
      </c>
      <c r="S69" s="437">
        <v>0</v>
      </c>
      <c r="T69" s="438">
        <v>0</v>
      </c>
      <c r="U69" s="412">
        <f t="shared" si="34"/>
        <v>0</v>
      </c>
      <c r="V69" s="128" t="s">
        <v>481</v>
      </c>
      <c r="W69" s="1"/>
      <c r="X69" s="194"/>
      <c r="Y69" s="189"/>
    </row>
    <row r="70" spans="2:25" x14ac:dyDescent="0.2">
      <c r="B70" s="506"/>
      <c r="C70" s="507"/>
      <c r="D70" s="30" t="s">
        <v>228</v>
      </c>
      <c r="E70" s="34" t="s">
        <v>61</v>
      </c>
      <c r="F70" s="436">
        <v>0</v>
      </c>
      <c r="G70" s="437">
        <v>0</v>
      </c>
      <c r="H70" s="437">
        <v>0</v>
      </c>
      <c r="I70" s="437">
        <v>0</v>
      </c>
      <c r="J70" s="438">
        <v>0</v>
      </c>
      <c r="K70" s="412">
        <f t="shared" si="32"/>
        <v>0</v>
      </c>
      <c r="L70" s="436">
        <v>0</v>
      </c>
      <c r="M70" s="437">
        <v>0</v>
      </c>
      <c r="N70" s="437">
        <v>0</v>
      </c>
      <c r="O70" s="437">
        <v>0</v>
      </c>
      <c r="P70" s="438">
        <v>0</v>
      </c>
      <c r="Q70" s="412">
        <f t="shared" si="33"/>
        <v>0</v>
      </c>
      <c r="R70" s="436">
        <v>0</v>
      </c>
      <c r="S70" s="437">
        <v>0</v>
      </c>
      <c r="T70" s="438">
        <v>0</v>
      </c>
      <c r="U70" s="412">
        <f t="shared" si="34"/>
        <v>0</v>
      </c>
      <c r="V70" s="128" t="s">
        <v>482</v>
      </c>
      <c r="W70" s="1"/>
      <c r="X70" s="194"/>
      <c r="Y70" s="189"/>
    </row>
    <row r="71" spans="2:25" ht="21" customHeight="1" x14ac:dyDescent="0.2">
      <c r="B71" s="506"/>
      <c r="C71" s="507"/>
      <c r="D71" s="30" t="s">
        <v>229</v>
      </c>
      <c r="E71" s="34" t="s">
        <v>230</v>
      </c>
      <c r="F71" s="236">
        <v>0</v>
      </c>
      <c r="G71" s="232">
        <v>0</v>
      </c>
      <c r="H71" s="232">
        <v>0</v>
      </c>
      <c r="I71" s="232">
        <v>0</v>
      </c>
      <c r="J71" s="242">
        <v>0</v>
      </c>
      <c r="K71" s="95">
        <f t="shared" si="32"/>
        <v>0</v>
      </c>
      <c r="L71" s="236">
        <v>0</v>
      </c>
      <c r="M71" s="232">
        <v>0</v>
      </c>
      <c r="N71" s="232">
        <v>0</v>
      </c>
      <c r="O71" s="232">
        <v>0</v>
      </c>
      <c r="P71" s="242">
        <v>0</v>
      </c>
      <c r="Q71" s="95">
        <f t="shared" si="33"/>
        <v>0</v>
      </c>
      <c r="R71" s="236">
        <v>0</v>
      </c>
      <c r="S71" s="232">
        <v>0</v>
      </c>
      <c r="T71" s="242">
        <v>0</v>
      </c>
      <c r="U71" s="95">
        <f t="shared" si="34"/>
        <v>0</v>
      </c>
      <c r="V71" s="249"/>
      <c r="W71" s="1"/>
      <c r="X71" s="189"/>
      <c r="Y71" s="189"/>
    </row>
    <row r="72" spans="2:25" ht="21" customHeight="1" x14ac:dyDescent="0.2">
      <c r="B72" s="506"/>
      <c r="C72" s="507"/>
      <c r="D72" s="30" t="s">
        <v>229</v>
      </c>
      <c r="E72" s="34" t="s">
        <v>230</v>
      </c>
      <c r="F72" s="236">
        <v>0</v>
      </c>
      <c r="G72" s="232">
        <v>0</v>
      </c>
      <c r="H72" s="232">
        <v>0</v>
      </c>
      <c r="I72" s="232">
        <v>0</v>
      </c>
      <c r="J72" s="242">
        <v>0</v>
      </c>
      <c r="K72" s="95">
        <f t="shared" si="32"/>
        <v>0</v>
      </c>
      <c r="L72" s="236">
        <v>0</v>
      </c>
      <c r="M72" s="232">
        <v>0</v>
      </c>
      <c r="N72" s="232">
        <v>0</v>
      </c>
      <c r="O72" s="232">
        <v>0</v>
      </c>
      <c r="P72" s="242">
        <v>0</v>
      </c>
      <c r="Q72" s="95">
        <f t="shared" si="33"/>
        <v>0</v>
      </c>
      <c r="R72" s="236">
        <v>0</v>
      </c>
      <c r="S72" s="232">
        <v>0</v>
      </c>
      <c r="T72" s="242">
        <v>0</v>
      </c>
      <c r="U72" s="95">
        <f t="shared" si="34"/>
        <v>0</v>
      </c>
      <c r="V72" s="241"/>
      <c r="W72" s="1"/>
      <c r="X72" s="189"/>
      <c r="Y72" s="189"/>
    </row>
    <row r="73" spans="2:25" ht="21" customHeight="1" x14ac:dyDescent="0.2">
      <c r="B73" s="506"/>
      <c r="C73" s="507"/>
      <c r="D73" s="30" t="s">
        <v>229</v>
      </c>
      <c r="E73" s="34" t="s">
        <v>230</v>
      </c>
      <c r="F73" s="236">
        <v>0</v>
      </c>
      <c r="G73" s="232">
        <v>0</v>
      </c>
      <c r="H73" s="232">
        <v>0</v>
      </c>
      <c r="I73" s="232">
        <v>0</v>
      </c>
      <c r="J73" s="242">
        <v>0</v>
      </c>
      <c r="K73" s="95">
        <f t="shared" si="32"/>
        <v>0</v>
      </c>
      <c r="L73" s="236">
        <v>0</v>
      </c>
      <c r="M73" s="232">
        <v>0</v>
      </c>
      <c r="N73" s="232">
        <v>0</v>
      </c>
      <c r="O73" s="232">
        <v>0</v>
      </c>
      <c r="P73" s="242">
        <v>0</v>
      </c>
      <c r="Q73" s="95">
        <f t="shared" si="33"/>
        <v>0</v>
      </c>
      <c r="R73" s="236">
        <v>0</v>
      </c>
      <c r="S73" s="232">
        <v>0</v>
      </c>
      <c r="T73" s="242">
        <v>0</v>
      </c>
      <c r="U73" s="95">
        <f>SUM(K73,Q73,R73,S73,T73)</f>
        <v>0</v>
      </c>
      <c r="V73" s="241"/>
      <c r="W73" s="1"/>
      <c r="X73" s="189"/>
      <c r="Y73" s="189"/>
    </row>
    <row r="74" spans="2:25" ht="21" customHeight="1" thickBot="1" x14ac:dyDescent="0.25">
      <c r="B74" s="508"/>
      <c r="C74" s="509"/>
      <c r="D74" s="31" t="s">
        <v>229</v>
      </c>
      <c r="E74" s="93" t="s">
        <v>230</v>
      </c>
      <c r="F74" s="237">
        <v>0</v>
      </c>
      <c r="G74" s="234">
        <v>0</v>
      </c>
      <c r="H74" s="234">
        <v>0</v>
      </c>
      <c r="I74" s="234">
        <v>0</v>
      </c>
      <c r="J74" s="243">
        <v>0</v>
      </c>
      <c r="K74" s="96">
        <f t="shared" si="32"/>
        <v>0</v>
      </c>
      <c r="L74" s="237">
        <v>0</v>
      </c>
      <c r="M74" s="234">
        <v>0</v>
      </c>
      <c r="N74" s="234">
        <v>0</v>
      </c>
      <c r="O74" s="234">
        <v>0</v>
      </c>
      <c r="P74" s="243">
        <v>0</v>
      </c>
      <c r="Q74" s="96">
        <f t="shared" si="33"/>
        <v>0</v>
      </c>
      <c r="R74" s="237">
        <v>0</v>
      </c>
      <c r="S74" s="234">
        <v>0</v>
      </c>
      <c r="T74" s="243">
        <v>0</v>
      </c>
      <c r="U74" s="96">
        <f>SUM(K74,Q74,R74,S74,T74)</f>
        <v>0</v>
      </c>
      <c r="V74" s="246"/>
      <c r="W74" s="1"/>
      <c r="X74" s="189"/>
      <c r="Y74" s="189"/>
    </row>
    <row r="75" spans="2:25" ht="17.25" customHeight="1" x14ac:dyDescent="0.2">
      <c r="B75" s="183"/>
      <c r="C75" s="184"/>
      <c r="D75" s="185"/>
      <c r="E75" s="186"/>
      <c r="F75" s="187"/>
      <c r="G75" s="187"/>
      <c r="H75" s="187"/>
      <c r="I75" s="187"/>
      <c r="J75" s="187"/>
      <c r="K75" s="187"/>
      <c r="L75" s="187"/>
      <c r="M75" s="187"/>
      <c r="N75" s="187"/>
      <c r="O75" s="187"/>
      <c r="P75" s="187"/>
      <c r="Q75" s="187"/>
      <c r="R75" s="187"/>
      <c r="S75" s="187"/>
      <c r="T75" s="187"/>
      <c r="U75" s="187"/>
      <c r="V75" s="188"/>
      <c r="W75" s="189"/>
      <c r="X75" s="189"/>
      <c r="Y75" s="189"/>
    </row>
    <row r="76" spans="2:25" ht="15.75" thickBot="1" x14ac:dyDescent="0.25">
      <c r="B76" s="5"/>
      <c r="C76" s="190"/>
      <c r="D76" s="190"/>
      <c r="E76" s="191"/>
      <c r="F76" s="189"/>
      <c r="G76" s="192"/>
      <c r="H76" s="192"/>
      <c r="I76" s="192"/>
      <c r="J76" s="192"/>
      <c r="K76" s="192"/>
      <c r="L76" s="192"/>
      <c r="M76" s="192"/>
      <c r="N76" s="192"/>
      <c r="O76" s="192"/>
      <c r="P76" s="192"/>
      <c r="Q76" s="192"/>
      <c r="R76" s="192"/>
      <c r="S76" s="192"/>
      <c r="T76" s="192"/>
      <c r="U76" s="192"/>
      <c r="V76" s="193"/>
      <c r="W76" s="189"/>
      <c r="X76" s="194"/>
      <c r="Y76" s="189"/>
    </row>
    <row r="77" spans="2:25" s="2" customFormat="1" ht="57.95" customHeight="1" thickBot="1" x14ac:dyDescent="0.25">
      <c r="B77" s="79">
        <v>3</v>
      </c>
      <c r="C77" s="98" t="s">
        <v>251</v>
      </c>
      <c r="D77" s="88" t="s">
        <v>42</v>
      </c>
      <c r="E77" s="88" t="s">
        <v>210</v>
      </c>
      <c r="F77" s="163" t="s">
        <v>44</v>
      </c>
      <c r="G77" s="86" t="s">
        <v>45</v>
      </c>
      <c r="H77" s="86" t="s">
        <v>46</v>
      </c>
      <c r="I77" s="86" t="s">
        <v>47</v>
      </c>
      <c r="J77" s="94" t="s">
        <v>48</v>
      </c>
      <c r="K77" s="88" t="s">
        <v>211</v>
      </c>
      <c r="L77" s="163" t="s">
        <v>49</v>
      </c>
      <c r="M77" s="86" t="s">
        <v>50</v>
      </c>
      <c r="N77" s="86" t="s">
        <v>51</v>
      </c>
      <c r="O77" s="86" t="s">
        <v>52</v>
      </c>
      <c r="P77" s="94" t="s">
        <v>53</v>
      </c>
      <c r="Q77" s="88" t="s">
        <v>212</v>
      </c>
      <c r="R77" s="88" t="s">
        <v>213</v>
      </c>
      <c r="S77" s="88" t="s">
        <v>214</v>
      </c>
      <c r="T77" s="88" t="s">
        <v>215</v>
      </c>
      <c r="U77" s="88" t="s">
        <v>216</v>
      </c>
      <c r="V77" s="97" t="s">
        <v>208</v>
      </c>
      <c r="X77" s="227"/>
      <c r="Y77" s="227"/>
    </row>
    <row r="78" spans="2:25" x14ac:dyDescent="0.2">
      <c r="B78" s="492"/>
      <c r="C78" s="495" t="s">
        <v>235</v>
      </c>
      <c r="D78" s="89" t="s">
        <v>264</v>
      </c>
      <c r="E78" s="91" t="s">
        <v>254</v>
      </c>
      <c r="F78" s="404">
        <v>2.3180195248864606</v>
      </c>
      <c r="G78" s="405">
        <v>2.7606685349063929</v>
      </c>
      <c r="H78" s="405">
        <v>3.2033175449263247</v>
      </c>
      <c r="I78" s="405">
        <v>4.0390831465909427</v>
      </c>
      <c r="J78" s="406">
        <v>4.8950461735295363</v>
      </c>
      <c r="K78" s="407">
        <f>J78</f>
        <v>4.8950461735295363</v>
      </c>
      <c r="L78" s="404">
        <v>6.0325034894814822</v>
      </c>
      <c r="M78" s="405">
        <v>7.8597797804234419</v>
      </c>
      <c r="N78" s="405">
        <v>9.7215647377892616</v>
      </c>
      <c r="O78" s="405">
        <v>11.58334969515508</v>
      </c>
      <c r="P78" s="406">
        <v>13.445275218903353</v>
      </c>
      <c r="Q78" s="407">
        <f>P78</f>
        <v>13.445275218903353</v>
      </c>
      <c r="R78" s="408">
        <v>16.423695462069457</v>
      </c>
      <c r="S78" s="408">
        <v>17.85000747440554</v>
      </c>
      <c r="T78" s="408">
        <v>19.378403101535916</v>
      </c>
      <c r="U78" s="407">
        <f>T78</f>
        <v>19.378403101535916</v>
      </c>
      <c r="V78" s="127" t="s">
        <v>316</v>
      </c>
      <c r="W78" s="1"/>
    </row>
    <row r="79" spans="2:25" ht="60.4" customHeight="1" x14ac:dyDescent="0.2">
      <c r="B79" s="493"/>
      <c r="C79" s="496"/>
      <c r="D79" s="90" t="s">
        <v>328</v>
      </c>
      <c r="E79" s="174" t="s">
        <v>61</v>
      </c>
      <c r="F79" s="410">
        <v>0</v>
      </c>
      <c r="G79" s="411">
        <v>0</v>
      </c>
      <c r="H79" s="411">
        <v>0</v>
      </c>
      <c r="I79" s="411">
        <v>0</v>
      </c>
      <c r="J79" s="406">
        <v>2</v>
      </c>
      <c r="K79" s="412">
        <f t="shared" ref="K79:K81" si="35">SUM(F79:J79)</f>
        <v>2</v>
      </c>
      <c r="L79" s="413">
        <v>0</v>
      </c>
      <c r="M79" s="414">
        <v>0</v>
      </c>
      <c r="N79" s="414">
        <v>0</v>
      </c>
      <c r="O79" s="414">
        <v>0</v>
      </c>
      <c r="P79" s="415">
        <v>3</v>
      </c>
      <c r="Q79" s="412">
        <f t="shared" ref="Q79:Q81" si="36">SUM(L79:P79)</f>
        <v>3</v>
      </c>
      <c r="R79" s="416">
        <v>4</v>
      </c>
      <c r="S79" s="416">
        <v>0</v>
      </c>
      <c r="T79" s="416">
        <v>0</v>
      </c>
      <c r="U79" s="409">
        <f>K79+Q79+R79+S79+T79</f>
        <v>9</v>
      </c>
      <c r="V79" s="270" t="s">
        <v>354</v>
      </c>
      <c r="W79" s="1"/>
    </row>
    <row r="80" spans="2:25" x14ac:dyDescent="0.2">
      <c r="B80" s="493"/>
      <c r="C80" s="496"/>
      <c r="D80" s="90" t="s">
        <v>317</v>
      </c>
      <c r="E80" s="92" t="s">
        <v>69</v>
      </c>
      <c r="F80" s="417">
        <v>0</v>
      </c>
      <c r="G80" s="418">
        <v>7.941217</v>
      </c>
      <c r="H80" s="418">
        <v>14.093110333333332</v>
      </c>
      <c r="I80" s="418">
        <v>14.093110333333332</v>
      </c>
      <c r="J80" s="419">
        <v>14.093110333333332</v>
      </c>
      <c r="K80" s="420">
        <f t="shared" si="35"/>
        <v>50.220547999999994</v>
      </c>
      <c r="L80" s="421">
        <v>9.1418511402</v>
      </c>
      <c r="M80" s="422">
        <v>9.1418511402</v>
      </c>
      <c r="N80" s="422">
        <v>9.1418511402</v>
      </c>
      <c r="O80" s="422">
        <v>9.1418511402</v>
      </c>
      <c r="P80" s="419">
        <v>9.1418511402</v>
      </c>
      <c r="Q80" s="420">
        <f t="shared" si="36"/>
        <v>45.709255701000004</v>
      </c>
      <c r="R80" s="423">
        <v>17.950103917999996</v>
      </c>
      <c r="S80" s="423">
        <v>0</v>
      </c>
      <c r="T80" s="423">
        <v>0</v>
      </c>
      <c r="U80" s="424">
        <f>K80+Q80+R80+S80+T80</f>
        <v>113.87990761899999</v>
      </c>
      <c r="V80" s="128" t="s">
        <v>318</v>
      </c>
      <c r="W80" s="1"/>
    </row>
    <row r="81" spans="2:25" x14ac:dyDescent="0.2">
      <c r="B81" s="493"/>
      <c r="C81" s="496"/>
      <c r="D81" s="90" t="s">
        <v>319</v>
      </c>
      <c r="E81" s="92" t="s">
        <v>69</v>
      </c>
      <c r="F81" s="417">
        <v>0</v>
      </c>
      <c r="G81" s="418">
        <v>0</v>
      </c>
      <c r="H81" s="418">
        <v>0</v>
      </c>
      <c r="I81" s="418">
        <v>0</v>
      </c>
      <c r="J81" s="419">
        <v>1.9188217039000002</v>
      </c>
      <c r="K81" s="420">
        <f t="shared" si="35"/>
        <v>1.9188217039000002</v>
      </c>
      <c r="L81" s="421">
        <v>1.9188217039000002</v>
      </c>
      <c r="M81" s="422">
        <v>1.9188217039000002</v>
      </c>
      <c r="N81" s="422">
        <v>1.4725842554049999</v>
      </c>
      <c r="O81" s="422">
        <v>2.2088763831075</v>
      </c>
      <c r="P81" s="419">
        <v>2.9451685108099999</v>
      </c>
      <c r="Q81" s="420">
        <f t="shared" si="36"/>
        <v>10.4642725571225</v>
      </c>
      <c r="R81" s="423">
        <v>15.227861370985</v>
      </c>
      <c r="S81" s="423">
        <v>20.750054109699999</v>
      </c>
      <c r="T81" s="423">
        <v>20.750054109699999</v>
      </c>
      <c r="U81" s="424">
        <f>K81+Q81+R81+S81+T81</f>
        <v>69.111063851407508</v>
      </c>
      <c r="V81" s="128" t="s">
        <v>320</v>
      </c>
      <c r="W81" s="1"/>
    </row>
    <row r="82" spans="2:25" ht="15.75" thickBot="1" x14ac:dyDescent="0.25">
      <c r="B82" s="494"/>
      <c r="C82" s="497"/>
      <c r="D82" s="31" t="s">
        <v>321</v>
      </c>
      <c r="E82" s="93" t="s">
        <v>69</v>
      </c>
      <c r="F82" s="425">
        <f>SUM(F80:F81)</f>
        <v>0</v>
      </c>
      <c r="G82" s="426">
        <f>SUM(G80:G81)</f>
        <v>7.941217</v>
      </c>
      <c r="H82" s="426">
        <f t="shared" ref="H82" si="37">SUM(H80:H81)</f>
        <v>14.093110333333332</v>
      </c>
      <c r="I82" s="426">
        <f t="shared" ref="I82" si="38">SUM(I80:I81)</f>
        <v>14.093110333333332</v>
      </c>
      <c r="J82" s="426">
        <f t="shared" ref="J82" si="39">SUM(J80:J81)</f>
        <v>16.011932037233333</v>
      </c>
      <c r="K82" s="427">
        <f>SUM(K80:K81)</f>
        <v>52.139369703899995</v>
      </c>
      <c r="L82" s="425">
        <f>SUM(L80:L81)</f>
        <v>11.060672844100001</v>
      </c>
      <c r="M82" s="426">
        <f>SUM(M80:M81)</f>
        <v>11.060672844100001</v>
      </c>
      <c r="N82" s="426">
        <f t="shared" ref="N82" si="40">SUM(N80:N81)</f>
        <v>10.614435395605</v>
      </c>
      <c r="O82" s="426">
        <f t="shared" ref="O82" si="41">SUM(O80:O81)</f>
        <v>11.3507275233075</v>
      </c>
      <c r="P82" s="396">
        <f t="shared" ref="P82:U82" si="42">SUM(P80:P81)</f>
        <v>12.087019651009999</v>
      </c>
      <c r="Q82" s="427">
        <f t="shared" si="42"/>
        <v>56.173528258122502</v>
      </c>
      <c r="R82" s="427">
        <f t="shared" si="42"/>
        <v>33.177965288984993</v>
      </c>
      <c r="S82" s="427">
        <f t="shared" si="42"/>
        <v>20.750054109699999</v>
      </c>
      <c r="T82" s="427">
        <f t="shared" si="42"/>
        <v>20.750054109699999</v>
      </c>
      <c r="U82" s="428">
        <f t="shared" si="42"/>
        <v>182.99097147040749</v>
      </c>
      <c r="V82" s="129" t="s">
        <v>322</v>
      </c>
      <c r="W82" s="1"/>
    </row>
    <row r="83" spans="2:25" ht="15.75" thickBot="1" x14ac:dyDescent="0.25">
      <c r="B83" s="50"/>
      <c r="C83" s="167"/>
      <c r="D83" s="3"/>
      <c r="E83" s="167"/>
      <c r="F83" s="167"/>
      <c r="G83" s="167"/>
      <c r="H83" s="167"/>
      <c r="I83" s="167"/>
      <c r="J83" s="167"/>
      <c r="K83" s="167"/>
      <c r="L83" s="167"/>
      <c r="M83" s="167"/>
      <c r="N83" s="167"/>
      <c r="O83" s="167"/>
      <c r="P83" s="167"/>
      <c r="Q83" s="167"/>
      <c r="R83" s="167"/>
      <c r="S83" s="167"/>
      <c r="T83" s="167"/>
      <c r="U83" s="167"/>
      <c r="V83" s="167"/>
      <c r="W83" s="1"/>
    </row>
    <row r="84" spans="2:25" x14ac:dyDescent="0.2">
      <c r="B84" s="504" t="s">
        <v>441</v>
      </c>
      <c r="C84" s="517"/>
      <c r="D84" s="247" t="s">
        <v>462</v>
      </c>
      <c r="E84" s="248" t="s">
        <v>61</v>
      </c>
      <c r="F84" s="429">
        <v>0</v>
      </c>
      <c r="G84" s="430">
        <v>0</v>
      </c>
      <c r="H84" s="430">
        <v>0</v>
      </c>
      <c r="I84" s="430">
        <v>0</v>
      </c>
      <c r="J84" s="431">
        <v>0</v>
      </c>
      <c r="K84" s="407">
        <f t="shared" ref="K84:K96" si="43">SUM(F84:J84)</f>
        <v>0</v>
      </c>
      <c r="L84" s="429">
        <v>0</v>
      </c>
      <c r="M84" s="430">
        <v>0</v>
      </c>
      <c r="N84" s="430">
        <v>0</v>
      </c>
      <c r="O84" s="430">
        <v>0</v>
      </c>
      <c r="P84" s="431">
        <v>0</v>
      </c>
      <c r="Q84" s="407">
        <f t="shared" ref="Q84:Q96" si="44">SUM(L84:P84)</f>
        <v>0</v>
      </c>
      <c r="R84" s="439">
        <v>0</v>
      </c>
      <c r="S84" s="440">
        <v>0</v>
      </c>
      <c r="T84" s="439">
        <v>0</v>
      </c>
      <c r="U84" s="407">
        <f>K84+Q84+R84+S84+T84</f>
        <v>0</v>
      </c>
      <c r="V84" s="350" t="s">
        <v>483</v>
      </c>
      <c r="W84" s="1"/>
    </row>
    <row r="85" spans="2:25" x14ac:dyDescent="0.2">
      <c r="B85" s="506"/>
      <c r="C85" s="518"/>
      <c r="D85" s="30" t="s">
        <v>315</v>
      </c>
      <c r="E85" s="34" t="s">
        <v>78</v>
      </c>
      <c r="F85" s="432">
        <v>0</v>
      </c>
      <c r="G85" s="433">
        <v>0</v>
      </c>
      <c r="H85" s="433">
        <v>0</v>
      </c>
      <c r="I85" s="433">
        <v>0</v>
      </c>
      <c r="J85" s="434">
        <v>0</v>
      </c>
      <c r="K85" s="435">
        <f t="shared" si="43"/>
        <v>0</v>
      </c>
      <c r="L85" s="432">
        <v>0</v>
      </c>
      <c r="M85" s="433">
        <v>0</v>
      </c>
      <c r="N85" s="433">
        <v>0</v>
      </c>
      <c r="O85" s="433">
        <v>0</v>
      </c>
      <c r="P85" s="434">
        <v>0</v>
      </c>
      <c r="Q85" s="435">
        <f t="shared" si="44"/>
        <v>0</v>
      </c>
      <c r="R85" s="443">
        <v>0</v>
      </c>
      <c r="S85" s="444">
        <v>0</v>
      </c>
      <c r="T85" s="443">
        <v>0</v>
      </c>
      <c r="U85" s="435">
        <f t="shared" ref="U85:U95" si="45">K85+Q85+R85+S85+T85</f>
        <v>0</v>
      </c>
      <c r="V85" s="128" t="s">
        <v>484</v>
      </c>
      <c r="W85" s="1"/>
    </row>
    <row r="86" spans="2:25" x14ac:dyDescent="0.2">
      <c r="B86" s="506"/>
      <c r="C86" s="518"/>
      <c r="D86" s="30" t="s">
        <v>86</v>
      </c>
      <c r="E86" s="34" t="s">
        <v>78</v>
      </c>
      <c r="F86" s="432">
        <v>0</v>
      </c>
      <c r="G86" s="433">
        <v>0</v>
      </c>
      <c r="H86" s="433">
        <v>0</v>
      </c>
      <c r="I86" s="433">
        <v>0</v>
      </c>
      <c r="J86" s="434">
        <v>0</v>
      </c>
      <c r="K86" s="435">
        <f t="shared" si="43"/>
        <v>0</v>
      </c>
      <c r="L86" s="432">
        <v>0</v>
      </c>
      <c r="M86" s="433">
        <v>0</v>
      </c>
      <c r="N86" s="433">
        <v>0</v>
      </c>
      <c r="O86" s="433">
        <v>0</v>
      </c>
      <c r="P86" s="434">
        <v>0</v>
      </c>
      <c r="Q86" s="435">
        <f t="shared" si="44"/>
        <v>0</v>
      </c>
      <c r="R86" s="443">
        <v>0</v>
      </c>
      <c r="S86" s="444">
        <v>0</v>
      </c>
      <c r="T86" s="443">
        <v>0</v>
      </c>
      <c r="U86" s="435">
        <f t="shared" si="45"/>
        <v>0</v>
      </c>
      <c r="V86" s="128" t="s">
        <v>485</v>
      </c>
      <c r="W86" s="1"/>
    </row>
    <row r="87" spans="2:25" x14ac:dyDescent="0.2">
      <c r="B87" s="506"/>
      <c r="C87" s="518"/>
      <c r="D87" s="30" t="s">
        <v>224</v>
      </c>
      <c r="E87" s="34" t="s">
        <v>61</v>
      </c>
      <c r="F87" s="436">
        <v>0</v>
      </c>
      <c r="G87" s="437">
        <v>0</v>
      </c>
      <c r="H87" s="437">
        <v>0</v>
      </c>
      <c r="I87" s="437">
        <v>0</v>
      </c>
      <c r="J87" s="438">
        <v>0</v>
      </c>
      <c r="K87" s="412">
        <f t="shared" si="43"/>
        <v>0</v>
      </c>
      <c r="L87" s="436">
        <v>0</v>
      </c>
      <c r="M87" s="437">
        <v>0</v>
      </c>
      <c r="N87" s="437">
        <v>0</v>
      </c>
      <c r="O87" s="437">
        <v>0</v>
      </c>
      <c r="P87" s="438">
        <v>0</v>
      </c>
      <c r="Q87" s="412">
        <f t="shared" si="44"/>
        <v>0</v>
      </c>
      <c r="R87" s="441">
        <v>0</v>
      </c>
      <c r="S87" s="442">
        <v>0</v>
      </c>
      <c r="T87" s="441">
        <v>0</v>
      </c>
      <c r="U87" s="412">
        <f t="shared" si="45"/>
        <v>0</v>
      </c>
      <c r="V87" s="128" t="s">
        <v>486</v>
      </c>
      <c r="W87" s="1"/>
    </row>
    <row r="88" spans="2:25" x14ac:dyDescent="0.2">
      <c r="B88" s="506"/>
      <c r="C88" s="518"/>
      <c r="D88" s="30" t="s">
        <v>225</v>
      </c>
      <c r="E88" s="34" t="s">
        <v>61</v>
      </c>
      <c r="F88" s="436">
        <v>0</v>
      </c>
      <c r="G88" s="437">
        <v>0</v>
      </c>
      <c r="H88" s="437">
        <v>0</v>
      </c>
      <c r="I88" s="437">
        <v>0</v>
      </c>
      <c r="J88" s="438">
        <v>0</v>
      </c>
      <c r="K88" s="412">
        <f t="shared" si="43"/>
        <v>0</v>
      </c>
      <c r="L88" s="436">
        <v>0</v>
      </c>
      <c r="M88" s="437">
        <v>0</v>
      </c>
      <c r="N88" s="437">
        <v>0</v>
      </c>
      <c r="O88" s="437">
        <v>0</v>
      </c>
      <c r="P88" s="438">
        <v>0</v>
      </c>
      <c r="Q88" s="412">
        <f t="shared" si="44"/>
        <v>0</v>
      </c>
      <c r="R88" s="441">
        <v>0</v>
      </c>
      <c r="S88" s="442">
        <v>0</v>
      </c>
      <c r="T88" s="441">
        <v>0</v>
      </c>
      <c r="U88" s="412">
        <f t="shared" si="45"/>
        <v>0</v>
      </c>
      <c r="V88" s="128" t="s">
        <v>487</v>
      </c>
      <c r="W88" s="1"/>
    </row>
    <row r="89" spans="2:25" ht="18" customHeight="1" x14ac:dyDescent="0.2">
      <c r="B89" s="506"/>
      <c r="C89" s="518"/>
      <c r="D89" s="30" t="s">
        <v>226</v>
      </c>
      <c r="E89" s="34" t="s">
        <v>61</v>
      </c>
      <c r="F89" s="436">
        <v>0</v>
      </c>
      <c r="G89" s="437">
        <v>0</v>
      </c>
      <c r="H89" s="437">
        <v>0</v>
      </c>
      <c r="I89" s="437">
        <v>0</v>
      </c>
      <c r="J89" s="438">
        <v>0</v>
      </c>
      <c r="K89" s="412">
        <f t="shared" si="43"/>
        <v>0</v>
      </c>
      <c r="L89" s="436">
        <v>0</v>
      </c>
      <c r="M89" s="437">
        <v>0</v>
      </c>
      <c r="N89" s="437">
        <v>0</v>
      </c>
      <c r="O89" s="437">
        <v>0</v>
      </c>
      <c r="P89" s="438">
        <v>0</v>
      </c>
      <c r="Q89" s="412">
        <f>SUM(L89:P89)</f>
        <v>0</v>
      </c>
      <c r="R89" s="441">
        <v>0</v>
      </c>
      <c r="S89" s="442">
        <v>0</v>
      </c>
      <c r="T89" s="441">
        <v>0</v>
      </c>
      <c r="U89" s="412">
        <f>K89+Q89+R89+S89+T89</f>
        <v>0</v>
      </c>
      <c r="V89" s="128" t="s">
        <v>488</v>
      </c>
      <c r="W89" s="1"/>
    </row>
    <row r="90" spans="2:25" x14ac:dyDescent="0.2">
      <c r="B90" s="506"/>
      <c r="C90" s="518"/>
      <c r="D90" s="30" t="s">
        <v>227</v>
      </c>
      <c r="E90" s="34" t="s">
        <v>61</v>
      </c>
      <c r="F90" s="436">
        <v>0</v>
      </c>
      <c r="G90" s="437">
        <v>0</v>
      </c>
      <c r="H90" s="437">
        <v>0</v>
      </c>
      <c r="I90" s="437">
        <v>0</v>
      </c>
      <c r="J90" s="438">
        <v>0</v>
      </c>
      <c r="K90" s="412">
        <f t="shared" si="43"/>
        <v>0</v>
      </c>
      <c r="L90" s="436">
        <v>0</v>
      </c>
      <c r="M90" s="437">
        <v>0</v>
      </c>
      <c r="N90" s="437">
        <v>0</v>
      </c>
      <c r="O90" s="437">
        <v>0</v>
      </c>
      <c r="P90" s="438">
        <v>0</v>
      </c>
      <c r="Q90" s="412">
        <f t="shared" si="44"/>
        <v>0</v>
      </c>
      <c r="R90" s="441">
        <v>0</v>
      </c>
      <c r="S90" s="442">
        <v>0</v>
      </c>
      <c r="T90" s="441">
        <v>0</v>
      </c>
      <c r="U90" s="412">
        <f t="shared" si="45"/>
        <v>0</v>
      </c>
      <c r="V90" s="128" t="s">
        <v>489</v>
      </c>
      <c r="W90" s="1"/>
    </row>
    <row r="91" spans="2:25" x14ac:dyDescent="0.2">
      <c r="B91" s="506"/>
      <c r="C91" s="518"/>
      <c r="D91" s="30" t="s">
        <v>464</v>
      </c>
      <c r="E91" s="34" t="s">
        <v>61</v>
      </c>
      <c r="F91" s="436">
        <v>0</v>
      </c>
      <c r="G91" s="437">
        <v>0</v>
      </c>
      <c r="H91" s="437">
        <v>0</v>
      </c>
      <c r="I91" s="437">
        <v>0</v>
      </c>
      <c r="J91" s="438">
        <v>0</v>
      </c>
      <c r="K91" s="412">
        <f t="shared" si="43"/>
        <v>0</v>
      </c>
      <c r="L91" s="436">
        <v>0</v>
      </c>
      <c r="M91" s="437">
        <v>0</v>
      </c>
      <c r="N91" s="437">
        <v>0</v>
      </c>
      <c r="O91" s="437">
        <v>0</v>
      </c>
      <c r="P91" s="438">
        <v>0</v>
      </c>
      <c r="Q91" s="412">
        <f t="shared" si="44"/>
        <v>0</v>
      </c>
      <c r="R91" s="441">
        <v>0</v>
      </c>
      <c r="S91" s="442">
        <v>0</v>
      </c>
      <c r="T91" s="441">
        <v>0</v>
      </c>
      <c r="U91" s="412">
        <f t="shared" si="45"/>
        <v>0</v>
      </c>
      <c r="V91" s="128" t="s">
        <v>490</v>
      </c>
      <c r="W91" s="1"/>
    </row>
    <row r="92" spans="2:25" x14ac:dyDescent="0.2">
      <c r="B92" s="506"/>
      <c r="C92" s="518"/>
      <c r="D92" s="30" t="s">
        <v>228</v>
      </c>
      <c r="E92" s="34" t="s">
        <v>61</v>
      </c>
      <c r="F92" s="436">
        <v>0</v>
      </c>
      <c r="G92" s="437">
        <v>0</v>
      </c>
      <c r="H92" s="437">
        <v>0</v>
      </c>
      <c r="I92" s="437">
        <v>0</v>
      </c>
      <c r="J92" s="438">
        <v>0</v>
      </c>
      <c r="K92" s="412">
        <f t="shared" si="43"/>
        <v>0</v>
      </c>
      <c r="L92" s="436">
        <v>0</v>
      </c>
      <c r="M92" s="437">
        <v>0</v>
      </c>
      <c r="N92" s="437">
        <v>0</v>
      </c>
      <c r="O92" s="437">
        <v>0</v>
      </c>
      <c r="P92" s="438">
        <v>0</v>
      </c>
      <c r="Q92" s="412">
        <f t="shared" si="44"/>
        <v>0</v>
      </c>
      <c r="R92" s="441">
        <v>0</v>
      </c>
      <c r="S92" s="442">
        <v>0</v>
      </c>
      <c r="T92" s="441">
        <v>0</v>
      </c>
      <c r="U92" s="412">
        <f t="shared" si="45"/>
        <v>0</v>
      </c>
      <c r="V92" s="128" t="s">
        <v>491</v>
      </c>
      <c r="W92" s="1"/>
    </row>
    <row r="93" spans="2:25" ht="21" customHeight="1" x14ac:dyDescent="0.2">
      <c r="B93" s="506"/>
      <c r="C93" s="518"/>
      <c r="D93" s="30" t="s">
        <v>229</v>
      </c>
      <c r="E93" s="34" t="s">
        <v>230</v>
      </c>
      <c r="F93" s="236">
        <v>0</v>
      </c>
      <c r="G93" s="232">
        <v>0</v>
      </c>
      <c r="H93" s="232">
        <v>0</v>
      </c>
      <c r="I93" s="232">
        <v>0</v>
      </c>
      <c r="J93" s="242">
        <v>0</v>
      </c>
      <c r="K93" s="95">
        <f t="shared" si="43"/>
        <v>0</v>
      </c>
      <c r="L93" s="236">
        <v>0</v>
      </c>
      <c r="M93" s="232">
        <v>0</v>
      </c>
      <c r="N93" s="232">
        <v>0</v>
      </c>
      <c r="O93" s="232">
        <v>0</v>
      </c>
      <c r="P93" s="242">
        <v>0</v>
      </c>
      <c r="Q93" s="95">
        <f t="shared" si="44"/>
        <v>0</v>
      </c>
      <c r="R93" s="244">
        <v>0</v>
      </c>
      <c r="S93" s="233">
        <v>0</v>
      </c>
      <c r="T93" s="244">
        <v>0</v>
      </c>
      <c r="U93" s="95">
        <f>K93+Q93+R93+S93+T93</f>
        <v>0</v>
      </c>
      <c r="V93" s="241"/>
      <c r="W93" s="1"/>
      <c r="X93" s="189"/>
      <c r="Y93" s="189"/>
    </row>
    <row r="94" spans="2:25" ht="21" customHeight="1" x14ac:dyDescent="0.2">
      <c r="B94" s="506"/>
      <c r="C94" s="518"/>
      <c r="D94" s="30" t="s">
        <v>229</v>
      </c>
      <c r="E94" s="34" t="s">
        <v>230</v>
      </c>
      <c r="F94" s="236">
        <v>0</v>
      </c>
      <c r="G94" s="232">
        <v>0</v>
      </c>
      <c r="H94" s="232">
        <v>0</v>
      </c>
      <c r="I94" s="232">
        <v>0</v>
      </c>
      <c r="J94" s="242">
        <v>0</v>
      </c>
      <c r="K94" s="95">
        <f t="shared" si="43"/>
        <v>0</v>
      </c>
      <c r="L94" s="236">
        <v>0</v>
      </c>
      <c r="M94" s="232">
        <v>0</v>
      </c>
      <c r="N94" s="232">
        <v>0</v>
      </c>
      <c r="O94" s="232">
        <v>0</v>
      </c>
      <c r="P94" s="242">
        <v>0</v>
      </c>
      <c r="Q94" s="95">
        <f t="shared" si="44"/>
        <v>0</v>
      </c>
      <c r="R94" s="244">
        <v>0</v>
      </c>
      <c r="S94" s="233">
        <v>0</v>
      </c>
      <c r="T94" s="244">
        <v>0</v>
      </c>
      <c r="U94" s="95">
        <f t="shared" si="45"/>
        <v>0</v>
      </c>
      <c r="V94" s="241"/>
      <c r="W94" s="1"/>
      <c r="X94" s="189"/>
      <c r="Y94" s="189"/>
    </row>
    <row r="95" spans="2:25" ht="21" customHeight="1" x14ac:dyDescent="0.2">
      <c r="B95" s="506"/>
      <c r="C95" s="518"/>
      <c r="D95" s="30" t="s">
        <v>229</v>
      </c>
      <c r="E95" s="34" t="s">
        <v>230</v>
      </c>
      <c r="F95" s="236">
        <v>0</v>
      </c>
      <c r="G95" s="232">
        <v>0</v>
      </c>
      <c r="H95" s="232">
        <v>0</v>
      </c>
      <c r="I95" s="232">
        <v>0</v>
      </c>
      <c r="J95" s="242">
        <v>0</v>
      </c>
      <c r="K95" s="95">
        <f t="shared" si="43"/>
        <v>0</v>
      </c>
      <c r="L95" s="236">
        <v>0</v>
      </c>
      <c r="M95" s="232">
        <v>0</v>
      </c>
      <c r="N95" s="232">
        <v>0</v>
      </c>
      <c r="O95" s="232">
        <v>0</v>
      </c>
      <c r="P95" s="242">
        <v>0</v>
      </c>
      <c r="Q95" s="95">
        <f t="shared" si="44"/>
        <v>0</v>
      </c>
      <c r="R95" s="244">
        <v>0</v>
      </c>
      <c r="S95" s="233">
        <v>0</v>
      </c>
      <c r="T95" s="244">
        <v>0</v>
      </c>
      <c r="U95" s="95">
        <f t="shared" si="45"/>
        <v>0</v>
      </c>
      <c r="V95" s="241"/>
      <c r="W95" s="1"/>
      <c r="X95" s="189"/>
      <c r="Y95" s="189"/>
    </row>
    <row r="96" spans="2:25" ht="21" customHeight="1" thickBot="1" x14ac:dyDescent="0.25">
      <c r="B96" s="508"/>
      <c r="C96" s="519"/>
      <c r="D96" s="31" t="s">
        <v>229</v>
      </c>
      <c r="E96" s="93" t="s">
        <v>230</v>
      </c>
      <c r="F96" s="237">
        <v>0</v>
      </c>
      <c r="G96" s="234">
        <v>0</v>
      </c>
      <c r="H96" s="234">
        <v>0</v>
      </c>
      <c r="I96" s="234">
        <v>0</v>
      </c>
      <c r="J96" s="243">
        <v>0</v>
      </c>
      <c r="K96" s="96">
        <f t="shared" si="43"/>
        <v>0</v>
      </c>
      <c r="L96" s="237">
        <v>0</v>
      </c>
      <c r="M96" s="234">
        <v>0</v>
      </c>
      <c r="N96" s="234">
        <v>0</v>
      </c>
      <c r="O96" s="234">
        <v>0</v>
      </c>
      <c r="P96" s="243">
        <v>0</v>
      </c>
      <c r="Q96" s="96">
        <f t="shared" si="44"/>
        <v>0</v>
      </c>
      <c r="R96" s="245">
        <v>0</v>
      </c>
      <c r="S96" s="235">
        <v>0</v>
      </c>
      <c r="T96" s="245">
        <v>0</v>
      </c>
      <c r="U96" s="96">
        <f>K96+Q96+R96+S96+T96</f>
        <v>0</v>
      </c>
      <c r="V96" s="246"/>
      <c r="W96" s="1"/>
      <c r="X96" s="189"/>
      <c r="Y96" s="189"/>
    </row>
    <row r="97" spans="1:23" x14ac:dyDescent="0.2">
      <c r="B97" s="5"/>
      <c r="C97" s="6"/>
      <c r="D97" s="6"/>
      <c r="E97" s="16"/>
      <c r="G97" s="170"/>
      <c r="H97" s="170"/>
      <c r="I97" s="170"/>
      <c r="J97" s="170"/>
      <c r="K97" s="170"/>
      <c r="L97" s="170"/>
      <c r="M97" s="170"/>
      <c r="N97" s="170"/>
      <c r="O97" s="170"/>
      <c r="P97" s="170"/>
      <c r="Q97" s="170"/>
      <c r="R97" s="170"/>
      <c r="S97" s="170"/>
      <c r="T97" s="170"/>
      <c r="U97" s="170"/>
      <c r="V97" s="130"/>
      <c r="W97" s="1"/>
    </row>
    <row r="98" spans="1:23" ht="15.75" thickBot="1" x14ac:dyDescent="0.25">
      <c r="B98" s="5"/>
      <c r="C98" s="6"/>
      <c r="D98" s="6"/>
      <c r="E98" s="16"/>
      <c r="G98" s="170"/>
      <c r="H98" s="170"/>
      <c r="I98" s="170"/>
      <c r="J98" s="170"/>
      <c r="K98" s="170"/>
      <c r="L98" s="170"/>
      <c r="M98" s="170"/>
      <c r="N98" s="170"/>
      <c r="O98" s="170"/>
      <c r="P98" s="170"/>
      <c r="Q98" s="170"/>
      <c r="R98" s="170"/>
      <c r="S98" s="170"/>
      <c r="T98" s="170"/>
      <c r="U98" s="170"/>
      <c r="V98" s="130"/>
      <c r="W98" s="1"/>
    </row>
    <row r="99" spans="1:23" customFormat="1" ht="18.75" x14ac:dyDescent="0.25">
      <c r="B99" s="107"/>
      <c r="C99" s="118" t="s">
        <v>252</v>
      </c>
      <c r="D99" s="119"/>
      <c r="E99" s="110"/>
      <c r="F99" s="110"/>
      <c r="G99" s="110"/>
      <c r="H99" s="110"/>
      <c r="I99" s="110"/>
      <c r="J99" s="110"/>
      <c r="K99" s="110"/>
      <c r="L99" s="110"/>
      <c r="M99" s="110"/>
      <c r="N99" s="110"/>
      <c r="O99" s="110"/>
      <c r="P99" s="110"/>
      <c r="Q99" s="110"/>
      <c r="R99" s="110"/>
      <c r="S99" s="110"/>
      <c r="T99" s="110"/>
      <c r="U99" s="110"/>
      <c r="V99" s="126"/>
    </row>
    <row r="100" spans="1:23" customFormat="1" ht="14.65" customHeight="1" thickBot="1" x14ac:dyDescent="0.25">
      <c r="B100" s="113"/>
      <c r="C100" s="484" t="s">
        <v>253</v>
      </c>
      <c r="D100" s="484"/>
      <c r="E100" s="484"/>
      <c r="F100" s="484"/>
      <c r="G100" s="484"/>
      <c r="H100" s="484"/>
      <c r="I100" s="484"/>
      <c r="J100" s="484"/>
      <c r="K100" s="484"/>
      <c r="L100" s="484"/>
      <c r="M100" s="484"/>
      <c r="N100" s="484"/>
      <c r="O100" s="484"/>
      <c r="P100" s="484"/>
      <c r="Q100" s="484"/>
      <c r="R100" s="484"/>
      <c r="S100" s="484"/>
      <c r="T100" s="484"/>
      <c r="U100" s="484"/>
      <c r="V100" s="491"/>
    </row>
    <row r="101" spans="1:23" x14ac:dyDescent="0.2">
      <c r="B101" s="5"/>
      <c r="C101" s="123"/>
      <c r="D101" s="123"/>
      <c r="E101" s="123"/>
      <c r="F101" s="123"/>
      <c r="G101" s="123"/>
      <c r="H101" s="123"/>
      <c r="I101" s="123"/>
      <c r="J101" s="123"/>
      <c r="K101" s="123"/>
      <c r="L101" s="123"/>
      <c r="M101" s="123"/>
      <c r="N101" s="123"/>
      <c r="O101" s="123"/>
      <c r="P101" s="123"/>
      <c r="Q101" s="123"/>
      <c r="R101" s="123"/>
      <c r="S101" s="123"/>
      <c r="T101" s="123"/>
      <c r="U101" s="123"/>
      <c r="V101" s="133"/>
      <c r="W101" s="1"/>
    </row>
    <row r="102" spans="1:23" customFormat="1" ht="3.75" customHeight="1" thickBot="1" x14ac:dyDescent="0.3">
      <c r="B102" s="13"/>
      <c r="C102" s="36"/>
      <c r="V102" s="134"/>
    </row>
    <row r="103" spans="1:23" s="2" customFormat="1" ht="59.65" customHeight="1" thickBot="1" x14ac:dyDescent="0.25">
      <c r="B103" s="79">
        <v>4</v>
      </c>
      <c r="C103" s="80" t="s">
        <v>236</v>
      </c>
      <c r="D103" s="79" t="s">
        <v>42</v>
      </c>
      <c r="E103" s="79" t="s">
        <v>210</v>
      </c>
      <c r="F103" s="78" t="s">
        <v>44</v>
      </c>
      <c r="G103" s="222" t="s">
        <v>45</v>
      </c>
      <c r="H103" s="222" t="s">
        <v>46</v>
      </c>
      <c r="I103" s="222" t="s">
        <v>47</v>
      </c>
      <c r="J103" s="223" t="s">
        <v>48</v>
      </c>
      <c r="K103" s="88" t="s">
        <v>211</v>
      </c>
      <c r="L103" s="163" t="s">
        <v>49</v>
      </c>
      <c r="M103" s="86" t="s">
        <v>50</v>
      </c>
      <c r="N103" s="86" t="s">
        <v>51</v>
      </c>
      <c r="O103" s="86" t="s">
        <v>52</v>
      </c>
      <c r="P103" s="94" t="s">
        <v>53</v>
      </c>
      <c r="Q103" s="88" t="s">
        <v>212</v>
      </c>
      <c r="R103" s="88" t="s">
        <v>213</v>
      </c>
      <c r="S103" s="88" t="s">
        <v>214</v>
      </c>
      <c r="T103" s="88" t="s">
        <v>215</v>
      </c>
      <c r="U103" s="88" t="s">
        <v>216</v>
      </c>
      <c r="V103" s="97" t="s">
        <v>208</v>
      </c>
    </row>
    <row r="104" spans="1:23" x14ac:dyDescent="0.2">
      <c r="A104" s="125"/>
      <c r="B104" s="495"/>
      <c r="C104" s="513" t="s">
        <v>448</v>
      </c>
      <c r="D104" s="221" t="s">
        <v>397</v>
      </c>
      <c r="E104" s="175" t="s">
        <v>61</v>
      </c>
      <c r="F104" s="405">
        <v>2182</v>
      </c>
      <c r="G104" s="405">
        <v>2182</v>
      </c>
      <c r="H104" s="405">
        <v>2182</v>
      </c>
      <c r="I104" s="405">
        <v>2182</v>
      </c>
      <c r="J104" s="406">
        <v>2182</v>
      </c>
      <c r="K104" s="412">
        <f>SUM(F104:J104)</f>
        <v>10910</v>
      </c>
      <c r="L104" s="404">
        <v>2182</v>
      </c>
      <c r="M104" s="405">
        <v>2182</v>
      </c>
      <c r="N104" s="405">
        <v>2182</v>
      </c>
      <c r="O104" s="405">
        <v>2182</v>
      </c>
      <c r="P104" s="406">
        <v>2182</v>
      </c>
      <c r="Q104" s="407">
        <f t="shared" ref="Q104:Q108" si="46">SUM(L104:P104)</f>
        <v>10910</v>
      </c>
      <c r="R104" s="408">
        <v>2182</v>
      </c>
      <c r="S104" s="408">
        <v>2182</v>
      </c>
      <c r="T104" s="408">
        <v>2182</v>
      </c>
      <c r="U104" s="409">
        <f>SUM(K104,Q104,R104,S104,T104)</f>
        <v>28366</v>
      </c>
      <c r="V104" s="127" t="s">
        <v>447</v>
      </c>
      <c r="W104" s="1"/>
    </row>
    <row r="105" spans="1:23" ht="30" x14ac:dyDescent="0.2">
      <c r="A105" s="125"/>
      <c r="B105" s="496"/>
      <c r="C105" s="514"/>
      <c r="D105" s="52" t="s">
        <v>399</v>
      </c>
      <c r="E105" s="92" t="s">
        <v>61</v>
      </c>
      <c r="F105" s="437">
        <v>0</v>
      </c>
      <c r="G105" s="437">
        <v>0</v>
      </c>
      <c r="H105" s="437">
        <v>0</v>
      </c>
      <c r="I105" s="437">
        <v>0</v>
      </c>
      <c r="J105" s="406">
        <v>0</v>
      </c>
      <c r="K105" s="412">
        <f t="shared" ref="K105:K108" si="47">SUM(F105:J105)</f>
        <v>0</v>
      </c>
      <c r="L105" s="404">
        <v>0</v>
      </c>
      <c r="M105" s="405">
        <v>0</v>
      </c>
      <c r="N105" s="405">
        <v>0</v>
      </c>
      <c r="O105" s="405">
        <v>0</v>
      </c>
      <c r="P105" s="406">
        <v>0</v>
      </c>
      <c r="Q105" s="412">
        <f t="shared" si="46"/>
        <v>0</v>
      </c>
      <c r="R105" s="408">
        <v>0</v>
      </c>
      <c r="S105" s="408">
        <v>0</v>
      </c>
      <c r="T105" s="408">
        <v>0</v>
      </c>
      <c r="U105" s="409">
        <f t="shared" ref="U105:U106" si="48">SUM(K105,Q105,R105,S105,T105)</f>
        <v>0</v>
      </c>
      <c r="V105" s="127" t="s">
        <v>497</v>
      </c>
      <c r="W105" s="1"/>
    </row>
    <row r="106" spans="1:23" ht="30" x14ac:dyDescent="0.2">
      <c r="A106" s="125"/>
      <c r="B106" s="496"/>
      <c r="C106" s="514"/>
      <c r="D106" s="52" t="s">
        <v>400</v>
      </c>
      <c r="E106" s="92" t="s">
        <v>61</v>
      </c>
      <c r="F106" s="437">
        <v>0</v>
      </c>
      <c r="G106" s="437">
        <v>0</v>
      </c>
      <c r="H106" s="437">
        <v>0</v>
      </c>
      <c r="I106" s="437">
        <v>0</v>
      </c>
      <c r="J106" s="406">
        <v>0</v>
      </c>
      <c r="K106" s="412">
        <f>SUM(F106:J106)</f>
        <v>0</v>
      </c>
      <c r="L106" s="404">
        <v>0</v>
      </c>
      <c r="M106" s="405">
        <v>0</v>
      </c>
      <c r="N106" s="405">
        <v>0</v>
      </c>
      <c r="O106" s="405">
        <v>0</v>
      </c>
      <c r="P106" s="406">
        <v>105</v>
      </c>
      <c r="Q106" s="412">
        <f>SUM(L106:P106)</f>
        <v>105</v>
      </c>
      <c r="R106" s="408">
        <v>105</v>
      </c>
      <c r="S106" s="408">
        <v>105</v>
      </c>
      <c r="T106" s="408">
        <v>106</v>
      </c>
      <c r="U106" s="409">
        <f t="shared" si="48"/>
        <v>421</v>
      </c>
      <c r="V106" s="127" t="s">
        <v>498</v>
      </c>
      <c r="W106" s="1"/>
    </row>
    <row r="107" spans="1:23" x14ac:dyDescent="0.2">
      <c r="A107" s="125"/>
      <c r="B107" s="496"/>
      <c r="C107" s="514"/>
      <c r="D107" s="331" t="s">
        <v>449</v>
      </c>
      <c r="E107" s="92" t="s">
        <v>69</v>
      </c>
      <c r="F107" s="417">
        <v>0</v>
      </c>
      <c r="G107" s="418">
        <v>0</v>
      </c>
      <c r="H107" s="418">
        <v>0</v>
      </c>
      <c r="I107" s="418">
        <v>0</v>
      </c>
      <c r="J107" s="419">
        <v>0</v>
      </c>
      <c r="K107" s="420">
        <f t="shared" si="47"/>
        <v>0</v>
      </c>
      <c r="L107" s="421">
        <v>0</v>
      </c>
      <c r="M107" s="422">
        <v>0</v>
      </c>
      <c r="N107" s="422">
        <v>0</v>
      </c>
      <c r="O107" s="422">
        <v>0</v>
      </c>
      <c r="P107" s="419">
        <v>183.09646799999999</v>
      </c>
      <c r="Q107" s="420">
        <f t="shared" si="46"/>
        <v>183.09646799999999</v>
      </c>
      <c r="R107" s="423">
        <v>184.75832700000001</v>
      </c>
      <c r="S107" s="423">
        <v>187.94064399999999</v>
      </c>
      <c r="T107" s="423">
        <v>184.88615200000001</v>
      </c>
      <c r="U107" s="424">
        <f>SUM(K107,Q107,R107,S107,T107)</f>
        <v>740.68159100000003</v>
      </c>
      <c r="V107" s="128" t="s">
        <v>452</v>
      </c>
      <c r="W107" s="1"/>
    </row>
    <row r="108" spans="1:23" x14ac:dyDescent="0.2">
      <c r="A108" s="125"/>
      <c r="B108" s="496"/>
      <c r="C108" s="514"/>
      <c r="D108" s="331" t="s">
        <v>450</v>
      </c>
      <c r="E108" s="92" t="s">
        <v>69</v>
      </c>
      <c r="F108" s="417">
        <v>0</v>
      </c>
      <c r="G108" s="418">
        <v>0</v>
      </c>
      <c r="H108" s="418">
        <v>0</v>
      </c>
      <c r="I108" s="418">
        <v>0</v>
      </c>
      <c r="J108" s="419">
        <v>0</v>
      </c>
      <c r="K108" s="420">
        <f t="shared" si="47"/>
        <v>0</v>
      </c>
      <c r="L108" s="421">
        <v>0</v>
      </c>
      <c r="M108" s="422">
        <v>0</v>
      </c>
      <c r="N108" s="422">
        <v>0</v>
      </c>
      <c r="O108" s="422">
        <v>0</v>
      </c>
      <c r="P108" s="419">
        <v>0</v>
      </c>
      <c r="Q108" s="420">
        <f t="shared" si="46"/>
        <v>0</v>
      </c>
      <c r="R108" s="423">
        <v>0</v>
      </c>
      <c r="S108" s="423">
        <v>0</v>
      </c>
      <c r="T108" s="423">
        <v>0</v>
      </c>
      <c r="U108" s="424">
        <f>SUM(K108,Q108,R108,S108,T108)</f>
        <v>0</v>
      </c>
      <c r="V108" s="128" t="s">
        <v>453</v>
      </c>
      <c r="W108" s="1"/>
    </row>
    <row r="109" spans="1:23" ht="15.75" thickBot="1" x14ac:dyDescent="0.25">
      <c r="A109" s="125"/>
      <c r="B109" s="497"/>
      <c r="C109" s="515"/>
      <c r="D109" s="332" t="s">
        <v>451</v>
      </c>
      <c r="E109" s="93" t="s">
        <v>69</v>
      </c>
      <c r="F109" s="425">
        <f>SUM(F107:F108)</f>
        <v>0</v>
      </c>
      <c r="G109" s="426">
        <f>SUM(G107:G108)</f>
        <v>0</v>
      </c>
      <c r="H109" s="426">
        <f t="shared" ref="H109" si="49">SUM(H107:H108)</f>
        <v>0</v>
      </c>
      <c r="I109" s="426">
        <f t="shared" ref="I109" si="50">SUM(I107:I108)</f>
        <v>0</v>
      </c>
      <c r="J109" s="426">
        <f t="shared" ref="J109" si="51">SUM(J107:J108)</f>
        <v>0</v>
      </c>
      <c r="K109" s="427">
        <f>SUM(K107:K108)</f>
        <v>0</v>
      </c>
      <c r="L109" s="425">
        <f>SUM(L107:L108)</f>
        <v>0</v>
      </c>
      <c r="M109" s="426">
        <f>SUM(M107:M108)</f>
        <v>0</v>
      </c>
      <c r="N109" s="426">
        <f t="shared" ref="N109" si="52">SUM(N107:N108)</f>
        <v>0</v>
      </c>
      <c r="O109" s="426">
        <f t="shared" ref="O109" si="53">SUM(O107:O108)</f>
        <v>0</v>
      </c>
      <c r="P109" s="396">
        <f t="shared" ref="P109:U109" si="54">SUM(P107:P108)</f>
        <v>183.09646799999999</v>
      </c>
      <c r="Q109" s="427">
        <f t="shared" si="54"/>
        <v>183.09646799999999</v>
      </c>
      <c r="R109" s="427">
        <f t="shared" si="54"/>
        <v>184.75832700000001</v>
      </c>
      <c r="S109" s="427">
        <f t="shared" si="54"/>
        <v>187.94064399999999</v>
      </c>
      <c r="T109" s="427">
        <f t="shared" si="54"/>
        <v>184.88615200000001</v>
      </c>
      <c r="U109" s="428">
        <f t="shared" si="54"/>
        <v>740.68159100000003</v>
      </c>
      <c r="V109" s="129" t="s">
        <v>454</v>
      </c>
      <c r="W109" s="1"/>
    </row>
    <row r="110" spans="1:23" customFormat="1" x14ac:dyDescent="0.25">
      <c r="B110" s="13"/>
      <c r="C110" s="36"/>
      <c r="E110" s="19"/>
      <c r="V110" s="135"/>
    </row>
    <row r="111" spans="1:23" customFormat="1" ht="15.75" thickBot="1" x14ac:dyDescent="0.3">
      <c r="B111" s="13"/>
      <c r="C111" s="36"/>
      <c r="E111" s="19"/>
      <c r="V111" s="135"/>
    </row>
    <row r="112" spans="1:23" customFormat="1" ht="18.75" x14ac:dyDescent="0.25">
      <c r="B112" s="107"/>
      <c r="C112" s="118" t="s">
        <v>258</v>
      </c>
      <c r="D112" s="119"/>
      <c r="E112" s="110"/>
      <c r="F112" s="110"/>
      <c r="G112" s="110"/>
      <c r="H112" s="110"/>
      <c r="I112" s="110"/>
      <c r="J112" s="110"/>
      <c r="K112" s="110"/>
      <c r="L112" s="110"/>
      <c r="M112" s="110"/>
      <c r="N112" s="110"/>
      <c r="O112" s="110"/>
      <c r="P112" s="110"/>
      <c r="Q112" s="110"/>
      <c r="R112" s="110"/>
      <c r="S112" s="110"/>
      <c r="T112" s="110"/>
      <c r="U112" s="110"/>
      <c r="V112" s="126"/>
    </row>
    <row r="113" spans="2:23" customFormat="1" ht="22.35" customHeight="1" thickBot="1" x14ac:dyDescent="0.25">
      <c r="B113" s="113"/>
      <c r="C113" s="484" t="s">
        <v>259</v>
      </c>
      <c r="D113" s="484"/>
      <c r="E113" s="484"/>
      <c r="F113" s="484"/>
      <c r="G113" s="484"/>
      <c r="H113" s="484"/>
      <c r="I113" s="484"/>
      <c r="J113" s="484"/>
      <c r="K113" s="484"/>
      <c r="L113" s="484"/>
      <c r="M113" s="484"/>
      <c r="N113" s="484"/>
      <c r="O113" s="484"/>
      <c r="P113" s="484"/>
      <c r="Q113" s="484"/>
      <c r="R113" s="484"/>
      <c r="S113" s="484"/>
      <c r="T113" s="484"/>
      <c r="U113" s="484"/>
      <c r="V113" s="491"/>
    </row>
    <row r="114" spans="2:23" x14ac:dyDescent="0.2">
      <c r="B114" s="5"/>
      <c r="C114" s="123"/>
      <c r="D114" s="123"/>
      <c r="E114" s="123"/>
      <c r="F114" s="123"/>
      <c r="G114" s="123"/>
      <c r="H114" s="123"/>
      <c r="I114" s="123"/>
      <c r="J114" s="123"/>
      <c r="K114" s="123"/>
      <c r="L114" s="123"/>
      <c r="M114" s="123"/>
      <c r="N114" s="123"/>
      <c r="O114" s="123"/>
      <c r="P114" s="123"/>
      <c r="Q114" s="123"/>
      <c r="R114" s="123"/>
      <c r="S114" s="123"/>
      <c r="T114" s="123"/>
      <c r="U114" s="123"/>
      <c r="V114" s="133"/>
      <c r="W114" s="1"/>
    </row>
    <row r="115" spans="2:23" customFormat="1" ht="3.75" customHeight="1" thickBot="1" x14ac:dyDescent="0.3">
      <c r="B115" s="13"/>
      <c r="C115" s="36"/>
      <c r="V115" s="134"/>
    </row>
    <row r="116" spans="2:23" s="2" customFormat="1" ht="57.4" customHeight="1" thickBot="1" x14ac:dyDescent="0.25">
      <c r="B116" s="79">
        <v>5</v>
      </c>
      <c r="C116" s="80" t="s">
        <v>261</v>
      </c>
      <c r="D116" s="78" t="s">
        <v>42</v>
      </c>
      <c r="E116" s="88" t="s">
        <v>210</v>
      </c>
      <c r="F116" s="100" t="s">
        <v>44</v>
      </c>
      <c r="G116" s="86" t="s">
        <v>45</v>
      </c>
      <c r="H116" s="86" t="s">
        <v>46</v>
      </c>
      <c r="I116" s="86" t="s">
        <v>47</v>
      </c>
      <c r="J116" s="94" t="s">
        <v>48</v>
      </c>
      <c r="K116" s="88" t="s">
        <v>211</v>
      </c>
      <c r="L116" s="163" t="s">
        <v>49</v>
      </c>
      <c r="M116" s="86" t="s">
        <v>50</v>
      </c>
      <c r="N116" s="86" t="s">
        <v>51</v>
      </c>
      <c r="O116" s="86" t="s">
        <v>52</v>
      </c>
      <c r="P116" s="94" t="s">
        <v>53</v>
      </c>
      <c r="Q116" s="88" t="s">
        <v>212</v>
      </c>
      <c r="R116" s="88" t="s">
        <v>213</v>
      </c>
      <c r="S116" s="88" t="s">
        <v>214</v>
      </c>
      <c r="T116" s="88" t="s">
        <v>215</v>
      </c>
      <c r="U116" s="88" t="s">
        <v>216</v>
      </c>
      <c r="V116" s="97" t="s">
        <v>208</v>
      </c>
    </row>
    <row r="117" spans="2:23" ht="24.75" customHeight="1" thickBot="1" x14ac:dyDescent="0.25">
      <c r="B117" s="140"/>
      <c r="C117" s="162"/>
      <c r="D117" s="31" t="s">
        <v>527</v>
      </c>
      <c r="E117" s="93" t="s">
        <v>231</v>
      </c>
      <c r="F117" s="446">
        <v>-10483</v>
      </c>
      <c r="G117" s="447">
        <v>-10528</v>
      </c>
      <c r="H117" s="447">
        <v>-10530</v>
      </c>
      <c r="I117" s="447">
        <v>-10531</v>
      </c>
      <c r="J117" s="448">
        <v>-12174</v>
      </c>
      <c r="K117" s="449">
        <f>SUM(F117:J117)</f>
        <v>-54246</v>
      </c>
      <c r="L117" s="446">
        <v>-27384</v>
      </c>
      <c r="M117" s="447">
        <v>-27384</v>
      </c>
      <c r="N117" s="447">
        <v>-27384</v>
      </c>
      <c r="O117" s="447">
        <v>-27385</v>
      </c>
      <c r="P117" s="448">
        <v>-55723</v>
      </c>
      <c r="Q117" s="449">
        <f>SUM(L117:P117)</f>
        <v>-165260</v>
      </c>
      <c r="R117" s="450">
        <v>-316982</v>
      </c>
      <c r="S117" s="450">
        <v>-454960</v>
      </c>
      <c r="T117" s="450">
        <v>-593286</v>
      </c>
      <c r="U117" s="451">
        <f>SUM(K117,Q117,R117,S117,T117)</f>
        <v>-1584734</v>
      </c>
      <c r="V117" s="129" t="s">
        <v>260</v>
      </c>
      <c r="W117" s="1"/>
    </row>
    <row r="118" spans="2:23" customFormat="1" ht="10.5" customHeight="1" thickBot="1" x14ac:dyDescent="0.3">
      <c r="B118" s="13"/>
      <c r="C118" s="36"/>
      <c r="V118" s="134"/>
    </row>
    <row r="119" spans="2:23" s="2" customFormat="1" ht="56.65" customHeight="1" thickBot="1" x14ac:dyDescent="0.25">
      <c r="B119" s="79">
        <v>6</v>
      </c>
      <c r="C119" s="80" t="s">
        <v>262</v>
      </c>
      <c r="D119" s="78" t="s">
        <v>42</v>
      </c>
      <c r="E119" s="88" t="s">
        <v>210</v>
      </c>
      <c r="F119" s="163" t="s">
        <v>44</v>
      </c>
      <c r="G119" s="86" t="s">
        <v>45</v>
      </c>
      <c r="H119" s="86" t="s">
        <v>46</v>
      </c>
      <c r="I119" s="86" t="s">
        <v>47</v>
      </c>
      <c r="J119" s="94" t="s">
        <v>48</v>
      </c>
      <c r="K119" s="88" t="s">
        <v>211</v>
      </c>
      <c r="L119" s="163" t="s">
        <v>49</v>
      </c>
      <c r="M119" s="86" t="s">
        <v>50</v>
      </c>
      <c r="N119" s="86" t="s">
        <v>51</v>
      </c>
      <c r="O119" s="86" t="s">
        <v>52</v>
      </c>
      <c r="P119" s="94" t="s">
        <v>53</v>
      </c>
      <c r="Q119" s="88" t="s">
        <v>212</v>
      </c>
      <c r="R119" s="88" t="s">
        <v>213</v>
      </c>
      <c r="S119" s="88" t="s">
        <v>214</v>
      </c>
      <c r="T119" s="88" t="s">
        <v>215</v>
      </c>
      <c r="U119" s="88" t="s">
        <v>216</v>
      </c>
      <c r="V119" s="97" t="s">
        <v>208</v>
      </c>
    </row>
    <row r="120" spans="2:23" ht="24" customHeight="1" thickBot="1" x14ac:dyDescent="0.25">
      <c r="B120" s="140"/>
      <c r="C120" s="140"/>
      <c r="D120" s="31" t="s">
        <v>363</v>
      </c>
      <c r="E120" s="93" t="s">
        <v>231</v>
      </c>
      <c r="F120" s="446">
        <v>-102481</v>
      </c>
      <c r="G120" s="447">
        <v>-70880</v>
      </c>
      <c r="H120" s="447">
        <v>-324102</v>
      </c>
      <c r="I120" s="447">
        <v>-398196</v>
      </c>
      <c r="J120" s="448">
        <v>-101478</v>
      </c>
      <c r="K120" s="449">
        <f>SUM(F120:J120)</f>
        <v>-997137</v>
      </c>
      <c r="L120" s="446">
        <v>-327737</v>
      </c>
      <c r="M120" s="447">
        <v>-298548</v>
      </c>
      <c r="N120" s="447">
        <v>-296302</v>
      </c>
      <c r="O120" s="447">
        <v>-293540</v>
      </c>
      <c r="P120" s="448">
        <v>-406239</v>
      </c>
      <c r="Q120" s="449">
        <f>SUM(L120:P120)</f>
        <v>-1622366</v>
      </c>
      <c r="R120" s="450">
        <v>-1574816</v>
      </c>
      <c r="S120" s="450">
        <v>-1574327</v>
      </c>
      <c r="T120" s="450">
        <v>-1564227</v>
      </c>
      <c r="U120" s="451">
        <f>SUM(K120,Q120,R120,S120,T120)</f>
        <v>-7332873</v>
      </c>
      <c r="V120" s="129" t="s">
        <v>263</v>
      </c>
      <c r="W120" s="1"/>
    </row>
    <row r="121" spans="2:23" ht="14.65" customHeight="1" x14ac:dyDescent="0.2">
      <c r="B121" s="1"/>
      <c r="C121" s="1"/>
      <c r="Q121" s="1"/>
      <c r="T121" s="1"/>
      <c r="U121" s="1"/>
      <c r="V121" s="136"/>
      <c r="W121" s="1"/>
    </row>
    <row r="122" spans="2:23" ht="14.65" customHeight="1" thickBot="1" x14ac:dyDescent="0.25">
      <c r="B122" s="40"/>
      <c r="C122" s="40"/>
      <c r="D122" s="40"/>
      <c r="E122" s="40"/>
      <c r="F122" s="40"/>
      <c r="G122" s="40"/>
      <c r="H122" s="40"/>
      <c r="I122" s="40"/>
      <c r="J122" s="40"/>
      <c r="K122" s="40"/>
      <c r="L122" s="4"/>
      <c r="M122" s="4"/>
      <c r="N122" s="4"/>
      <c r="O122" s="4"/>
      <c r="P122" s="4"/>
      <c r="Q122" s="4"/>
      <c r="R122" s="4"/>
      <c r="S122" s="4"/>
      <c r="T122" s="4"/>
      <c r="U122" s="4"/>
      <c r="V122" s="136"/>
      <c r="W122" s="1"/>
    </row>
    <row r="123" spans="2:23" customFormat="1" ht="18.75" x14ac:dyDescent="0.2">
      <c r="B123" s="116"/>
      <c r="C123" s="109" t="s">
        <v>237</v>
      </c>
      <c r="D123" s="111"/>
      <c r="E123" s="111"/>
      <c r="F123" s="111"/>
      <c r="G123" s="111"/>
      <c r="H123" s="111"/>
      <c r="I123" s="111"/>
      <c r="J123" s="111"/>
      <c r="K123" s="112"/>
      <c r="L123" s="4"/>
      <c r="M123" s="4"/>
      <c r="N123" s="4"/>
      <c r="O123" s="4"/>
      <c r="P123" s="4"/>
      <c r="Q123" s="4"/>
      <c r="R123" s="4"/>
      <c r="S123" s="4"/>
      <c r="T123" s="4"/>
      <c r="U123" s="4"/>
      <c r="V123" s="137"/>
    </row>
    <row r="124" spans="2:23" customFormat="1" ht="46.5" customHeight="1" thickBot="1" x14ac:dyDescent="0.25">
      <c r="B124" s="117"/>
      <c r="C124" s="520" t="s">
        <v>346</v>
      </c>
      <c r="D124" s="520"/>
      <c r="E124" s="520"/>
      <c r="F124" s="520"/>
      <c r="G124" s="520"/>
      <c r="H124" s="160"/>
      <c r="I124" s="160"/>
      <c r="J124" s="160"/>
      <c r="K124" s="161"/>
      <c r="L124" s="4"/>
      <c r="M124" s="4"/>
      <c r="N124" s="4"/>
      <c r="O124" s="4"/>
      <c r="P124" s="4"/>
      <c r="Q124" s="4"/>
      <c r="R124" s="4"/>
      <c r="S124" s="4"/>
      <c r="T124" s="4"/>
      <c r="U124" s="4"/>
      <c r="V124" s="137"/>
    </row>
    <row r="125" spans="2:23" customFormat="1" ht="15.75" thickBot="1" x14ac:dyDescent="0.25">
      <c r="B125" s="87"/>
      <c r="C125" s="37"/>
      <c r="D125" s="37"/>
      <c r="E125" s="37"/>
      <c r="F125" s="37"/>
      <c r="G125" s="37"/>
      <c r="H125" s="37"/>
      <c r="I125" s="37"/>
      <c r="J125" s="37"/>
      <c r="K125" s="37"/>
      <c r="L125" s="4"/>
      <c r="M125" s="4"/>
      <c r="N125" s="4"/>
      <c r="O125" s="4"/>
      <c r="P125" s="4"/>
      <c r="Q125" s="4"/>
      <c r="R125" s="4"/>
      <c r="S125" s="4"/>
      <c r="T125" s="4"/>
      <c r="U125" s="4"/>
      <c r="V125" s="137"/>
    </row>
    <row r="126" spans="2:23" s="4" customFormat="1" ht="60.75" thickBot="1" x14ac:dyDescent="0.3">
      <c r="B126" s="81">
        <v>7</v>
      </c>
      <c r="C126" s="78" t="s">
        <v>238</v>
      </c>
      <c r="D126" s="78" t="s">
        <v>239</v>
      </c>
      <c r="E126" s="78" t="s">
        <v>240</v>
      </c>
      <c r="F126" s="101" t="s">
        <v>241</v>
      </c>
      <c r="G126" s="78" t="s">
        <v>242</v>
      </c>
      <c r="H126" s="78" t="s">
        <v>243</v>
      </c>
      <c r="I126" s="78" t="s">
        <v>244</v>
      </c>
      <c r="J126" s="78" t="s">
        <v>245</v>
      </c>
      <c r="K126" s="79" t="s">
        <v>246</v>
      </c>
      <c r="V126" s="138"/>
    </row>
    <row r="127" spans="2:23" customFormat="1" ht="235.5" customHeight="1" x14ac:dyDescent="0.25">
      <c r="B127" s="250">
        <v>1</v>
      </c>
      <c r="C127" s="236" t="s">
        <v>539</v>
      </c>
      <c r="D127" s="236" t="s">
        <v>540</v>
      </c>
      <c r="E127" s="236" t="s">
        <v>541</v>
      </c>
      <c r="F127" s="236">
        <v>260.05495115500003</v>
      </c>
      <c r="G127" s="236" t="s">
        <v>542</v>
      </c>
      <c r="H127" s="236">
        <v>2035</v>
      </c>
      <c r="I127" s="236" t="s">
        <v>543</v>
      </c>
      <c r="J127" s="236" t="s">
        <v>544</v>
      </c>
      <c r="K127" s="236" t="s">
        <v>545</v>
      </c>
      <c r="V127" s="135"/>
    </row>
    <row r="128" spans="2:23" customFormat="1" ht="189" customHeight="1" x14ac:dyDescent="0.2">
      <c r="B128" s="251">
        <v>2</v>
      </c>
      <c r="C128" s="236" t="s">
        <v>546</v>
      </c>
      <c r="D128" s="236" t="s">
        <v>547</v>
      </c>
      <c r="E128" s="236" t="s">
        <v>564</v>
      </c>
      <c r="F128" s="236">
        <v>265.40336400499996</v>
      </c>
      <c r="G128" s="236" t="s">
        <v>542</v>
      </c>
      <c r="H128" s="236">
        <v>2035</v>
      </c>
      <c r="I128" s="236" t="s">
        <v>543</v>
      </c>
      <c r="J128" s="236" t="s">
        <v>544</v>
      </c>
      <c r="K128" s="236" t="s">
        <v>548</v>
      </c>
      <c r="V128" s="7"/>
    </row>
    <row r="129" spans="1:22" customFormat="1" ht="409.5" x14ac:dyDescent="0.2">
      <c r="B129" s="251">
        <v>3</v>
      </c>
      <c r="C129" s="236" t="s">
        <v>549</v>
      </c>
      <c r="D129" s="236" t="s">
        <v>550</v>
      </c>
      <c r="E129" s="236" t="s">
        <v>564</v>
      </c>
      <c r="F129" s="236">
        <v>541.56607712199991</v>
      </c>
      <c r="G129" s="236" t="s">
        <v>542</v>
      </c>
      <c r="H129" s="236">
        <v>2035</v>
      </c>
      <c r="I129" s="236" t="s">
        <v>543</v>
      </c>
      <c r="J129" s="236" t="s">
        <v>544</v>
      </c>
      <c r="K129" s="236" t="s">
        <v>551</v>
      </c>
      <c r="V129" s="10"/>
    </row>
    <row r="130" spans="1:22" customFormat="1" x14ac:dyDescent="0.2">
      <c r="B130" s="251">
        <v>4</v>
      </c>
      <c r="C130" s="236">
        <v>0</v>
      </c>
      <c r="D130" s="236">
        <v>0</v>
      </c>
      <c r="E130" s="236">
        <v>0</v>
      </c>
      <c r="F130" s="236">
        <v>0</v>
      </c>
      <c r="G130" s="236">
        <v>0</v>
      </c>
      <c r="H130" s="236">
        <v>0</v>
      </c>
      <c r="I130" s="236">
        <v>0</v>
      </c>
      <c r="J130" s="236">
        <v>0</v>
      </c>
      <c r="K130" s="236">
        <v>0</v>
      </c>
      <c r="V130" s="10"/>
    </row>
    <row r="131" spans="1:22" customFormat="1" x14ac:dyDescent="0.2">
      <c r="B131" s="251">
        <v>5</v>
      </c>
      <c r="C131" s="236">
        <v>0</v>
      </c>
      <c r="D131" s="236">
        <v>0</v>
      </c>
      <c r="E131" s="236">
        <v>0</v>
      </c>
      <c r="F131" s="236">
        <v>0</v>
      </c>
      <c r="G131" s="236">
        <v>0</v>
      </c>
      <c r="H131" s="236">
        <v>0</v>
      </c>
      <c r="I131" s="236">
        <v>0</v>
      </c>
      <c r="J131" s="236">
        <v>0</v>
      </c>
      <c r="K131" s="236">
        <v>0</v>
      </c>
      <c r="V131" s="10"/>
    </row>
    <row r="132" spans="1:22" customFormat="1" x14ac:dyDescent="0.2">
      <c r="B132" s="251">
        <v>6</v>
      </c>
      <c r="C132" s="236">
        <v>0</v>
      </c>
      <c r="D132" s="236">
        <v>0</v>
      </c>
      <c r="E132" s="236">
        <v>0</v>
      </c>
      <c r="F132" s="236">
        <v>0</v>
      </c>
      <c r="G132" s="236">
        <v>0</v>
      </c>
      <c r="H132" s="236">
        <v>0</v>
      </c>
      <c r="I132" s="236">
        <v>0</v>
      </c>
      <c r="J132" s="236">
        <v>0</v>
      </c>
      <c r="K132" s="236">
        <v>0</v>
      </c>
      <c r="V132" s="10"/>
    </row>
    <row r="133" spans="1:22" customFormat="1" x14ac:dyDescent="0.2">
      <c r="B133" s="251">
        <v>7</v>
      </c>
      <c r="C133" s="236">
        <v>0</v>
      </c>
      <c r="D133" s="236">
        <v>0</v>
      </c>
      <c r="E133" s="236">
        <v>0</v>
      </c>
      <c r="F133" s="236">
        <v>0</v>
      </c>
      <c r="G133" s="236">
        <v>0</v>
      </c>
      <c r="H133" s="236">
        <v>0</v>
      </c>
      <c r="I133" s="236">
        <v>0</v>
      </c>
      <c r="J133" s="236">
        <v>0</v>
      </c>
      <c r="K133" s="236">
        <v>0</v>
      </c>
      <c r="V133" s="10"/>
    </row>
    <row r="134" spans="1:22" customFormat="1" x14ac:dyDescent="0.2">
      <c r="B134" s="251">
        <v>8</v>
      </c>
      <c r="C134" s="236">
        <v>0</v>
      </c>
      <c r="D134" s="236">
        <v>0</v>
      </c>
      <c r="E134" s="236">
        <v>0</v>
      </c>
      <c r="F134" s="236">
        <v>0</v>
      </c>
      <c r="G134" s="236">
        <v>0</v>
      </c>
      <c r="H134" s="236">
        <v>0</v>
      </c>
      <c r="I134" s="236">
        <v>0</v>
      </c>
      <c r="J134" s="236">
        <v>0</v>
      </c>
      <c r="K134" s="236">
        <v>0</v>
      </c>
      <c r="V134" s="10"/>
    </row>
    <row r="135" spans="1:22" customFormat="1" x14ac:dyDescent="0.2">
      <c r="B135" s="251">
        <v>9</v>
      </c>
      <c r="C135" s="236">
        <v>0</v>
      </c>
      <c r="D135" s="236">
        <v>0</v>
      </c>
      <c r="E135" s="236">
        <v>0</v>
      </c>
      <c r="F135" s="236">
        <v>0</v>
      </c>
      <c r="G135" s="236">
        <v>0</v>
      </c>
      <c r="H135" s="236">
        <v>0</v>
      </c>
      <c r="I135" s="236">
        <v>0</v>
      </c>
      <c r="J135" s="236">
        <v>0</v>
      </c>
      <c r="K135" s="236">
        <v>0</v>
      </c>
      <c r="V135" s="10"/>
    </row>
    <row r="136" spans="1:22" customFormat="1" ht="15.75" thickBot="1" x14ac:dyDescent="0.3">
      <c r="B136" s="252">
        <v>10</v>
      </c>
      <c r="C136" s="236">
        <v>0</v>
      </c>
      <c r="D136" s="236">
        <v>0</v>
      </c>
      <c r="E136" s="236">
        <v>0</v>
      </c>
      <c r="F136" s="236">
        <v>0</v>
      </c>
      <c r="G136" s="236">
        <v>0</v>
      </c>
      <c r="H136" s="236">
        <v>0</v>
      </c>
      <c r="I136" s="236">
        <v>0</v>
      </c>
      <c r="J136" s="236">
        <v>0</v>
      </c>
      <c r="K136" s="236">
        <v>0</v>
      </c>
      <c r="V136" s="135"/>
    </row>
    <row r="137" spans="1:22" customFormat="1" x14ac:dyDescent="0.25">
      <c r="B137" s="516" t="s">
        <v>455</v>
      </c>
      <c r="C137" s="516"/>
      <c r="D137" s="516"/>
      <c r="V137" s="135"/>
    </row>
    <row r="138" spans="1:22" customFormat="1" ht="15.75" thickBot="1" x14ac:dyDescent="0.3">
      <c r="B138" s="218"/>
      <c r="C138" s="219"/>
      <c r="D138" s="220"/>
      <c r="V138" s="135"/>
    </row>
    <row r="139" spans="1:22" customFormat="1" ht="24" customHeight="1" x14ac:dyDescent="0.2">
      <c r="A139" s="335"/>
      <c r="B139" s="107"/>
      <c r="C139" s="108" t="s">
        <v>247</v>
      </c>
      <c r="D139" s="109"/>
      <c r="E139" s="110"/>
      <c r="F139" s="111"/>
      <c r="G139" s="111"/>
      <c r="H139" s="111"/>
      <c r="I139" s="111"/>
      <c r="J139" s="111"/>
      <c r="K139" s="111"/>
      <c r="L139" s="111"/>
      <c r="M139" s="111"/>
      <c r="N139" s="111"/>
      <c r="O139" s="111"/>
      <c r="P139" s="112"/>
      <c r="Q139" s="335"/>
      <c r="R139" s="335"/>
      <c r="S139" s="335"/>
      <c r="T139" s="335"/>
      <c r="U139" s="335"/>
      <c r="V139" s="339"/>
    </row>
    <row r="140" spans="1:22" customFormat="1" ht="17.25" customHeight="1" x14ac:dyDescent="0.2">
      <c r="A140" s="335"/>
      <c r="B140" s="340"/>
      <c r="C140" s="345" t="s">
        <v>248</v>
      </c>
      <c r="D140" s="341"/>
      <c r="E140" s="342"/>
      <c r="F140" s="343"/>
      <c r="G140" s="343"/>
      <c r="H140" s="343"/>
      <c r="I140" s="343"/>
      <c r="J140" s="343"/>
      <c r="K140" s="343"/>
      <c r="L140" s="343"/>
      <c r="M140" s="343"/>
      <c r="N140" s="343"/>
      <c r="O140" s="343"/>
      <c r="P140" s="344"/>
      <c r="Q140" s="335"/>
      <c r="R140" s="335"/>
      <c r="S140" s="335"/>
      <c r="T140" s="335"/>
      <c r="U140" s="335"/>
      <c r="V140" s="339"/>
    </row>
    <row r="141" spans="1:22" customFormat="1" ht="15.75" thickBot="1" x14ac:dyDescent="0.25">
      <c r="A141" s="335"/>
      <c r="B141" s="113"/>
      <c r="C141" s="114" t="s">
        <v>492</v>
      </c>
      <c r="D141" s="114"/>
      <c r="E141" s="115"/>
      <c r="F141" s="354"/>
      <c r="G141" s="354"/>
      <c r="H141" s="354"/>
      <c r="I141" s="354"/>
      <c r="J141" s="354"/>
      <c r="K141" s="354"/>
      <c r="L141" s="354"/>
      <c r="M141" s="354"/>
      <c r="N141" s="354"/>
      <c r="O141" s="354"/>
      <c r="P141" s="355"/>
      <c r="Q141" s="335"/>
      <c r="R141" s="335"/>
      <c r="S141" s="335"/>
      <c r="T141" s="335"/>
      <c r="U141" s="335"/>
      <c r="V141" s="339"/>
    </row>
    <row r="142" spans="1:22" s="335" customFormat="1" ht="15.75" thickBot="1" x14ac:dyDescent="0.3">
      <c r="V142" s="336"/>
    </row>
    <row r="143" spans="1:22" customFormat="1" ht="27.75" customHeight="1" thickBot="1" x14ac:dyDescent="0.3">
      <c r="A143" s="335"/>
      <c r="B143" s="82"/>
      <c r="C143" s="83"/>
      <c r="D143" s="269"/>
      <c r="E143" s="269"/>
      <c r="F143" s="84"/>
      <c r="G143" s="511" t="s">
        <v>37</v>
      </c>
      <c r="H143" s="512"/>
      <c r="I143" s="511" t="s">
        <v>38</v>
      </c>
      <c r="J143" s="512"/>
      <c r="K143" s="511" t="s">
        <v>39</v>
      </c>
      <c r="L143" s="512"/>
      <c r="M143" s="511" t="s">
        <v>40</v>
      </c>
      <c r="N143" s="512"/>
      <c r="O143" s="511" t="s">
        <v>41</v>
      </c>
      <c r="P143" s="512"/>
      <c r="Q143" s="335"/>
      <c r="R143" s="335"/>
      <c r="S143" s="335"/>
      <c r="T143" s="335"/>
      <c r="U143" s="335"/>
      <c r="V143" s="336"/>
    </row>
    <row r="144" spans="1:22" s="36" customFormat="1" ht="57.75" customHeight="1" thickBot="1" x14ac:dyDescent="0.3">
      <c r="A144" s="335"/>
      <c r="B144" s="102">
        <v>8</v>
      </c>
      <c r="C144" s="39" t="s">
        <v>238</v>
      </c>
      <c r="D144" s="51" t="s">
        <v>324</v>
      </c>
      <c r="E144" s="51" t="s">
        <v>329</v>
      </c>
      <c r="F144" s="51" t="s">
        <v>463</v>
      </c>
      <c r="G144" s="78" t="s">
        <v>249</v>
      </c>
      <c r="H144" s="78" t="s">
        <v>250</v>
      </c>
      <c r="I144" s="78" t="s">
        <v>249</v>
      </c>
      <c r="J144" s="78" t="s">
        <v>250</v>
      </c>
      <c r="K144" s="78" t="s">
        <v>249</v>
      </c>
      <c r="L144" s="78" t="s">
        <v>250</v>
      </c>
      <c r="M144" s="78" t="s">
        <v>249</v>
      </c>
      <c r="N144" s="78" t="s">
        <v>250</v>
      </c>
      <c r="O144" s="78" t="s">
        <v>249</v>
      </c>
      <c r="P144" s="79" t="s">
        <v>250</v>
      </c>
      <c r="Q144" s="190"/>
      <c r="R144" s="337"/>
      <c r="S144" s="337"/>
      <c r="T144" s="337"/>
      <c r="U144" s="337"/>
      <c r="V144" s="338"/>
    </row>
    <row r="145" spans="1:23" customFormat="1" ht="27.75" customHeight="1" thickBot="1" x14ac:dyDescent="0.3">
      <c r="A145" s="335"/>
      <c r="B145" s="103">
        <v>1</v>
      </c>
      <c r="C145" s="239" t="s">
        <v>552</v>
      </c>
      <c r="D145" s="239" t="s">
        <v>553</v>
      </c>
      <c r="E145" s="239">
        <v>0</v>
      </c>
      <c r="F145" s="239" t="s">
        <v>554</v>
      </c>
      <c r="G145" s="457">
        <v>200000000</v>
      </c>
      <c r="H145" s="457">
        <v>50000000</v>
      </c>
      <c r="I145" s="457">
        <v>0</v>
      </c>
      <c r="J145" s="457">
        <v>0</v>
      </c>
      <c r="K145" s="457">
        <v>0</v>
      </c>
      <c r="L145" s="457">
        <v>0</v>
      </c>
      <c r="M145" s="457">
        <v>0</v>
      </c>
      <c r="N145" s="457">
        <v>0</v>
      </c>
      <c r="O145" s="457">
        <v>0</v>
      </c>
      <c r="P145" s="457">
        <v>0</v>
      </c>
      <c r="Q145" s="226"/>
      <c r="R145" s="227"/>
      <c r="S145" s="335"/>
      <c r="T145" s="335"/>
      <c r="U145" s="335"/>
      <c r="V145" s="336"/>
    </row>
    <row r="146" spans="1:23" customFormat="1" ht="27.75" customHeight="1" thickBot="1" x14ac:dyDescent="0.3">
      <c r="A146" s="335"/>
      <c r="B146" s="104">
        <v>2</v>
      </c>
      <c r="C146" s="239" t="s">
        <v>555</v>
      </c>
      <c r="D146" s="239" t="s">
        <v>553</v>
      </c>
      <c r="E146" s="239">
        <v>0</v>
      </c>
      <c r="F146" s="239" t="s">
        <v>554</v>
      </c>
      <c r="G146" s="457">
        <v>11600558.190000001</v>
      </c>
      <c r="H146" s="457">
        <v>1288950.9100000001</v>
      </c>
      <c r="I146" s="457">
        <v>0</v>
      </c>
      <c r="J146" s="457">
        <v>0</v>
      </c>
      <c r="K146" s="457">
        <v>0</v>
      </c>
      <c r="L146" s="457">
        <v>0</v>
      </c>
      <c r="M146" s="457">
        <v>0</v>
      </c>
      <c r="N146" s="457">
        <v>0</v>
      </c>
      <c r="O146" s="457">
        <v>0</v>
      </c>
      <c r="P146" s="457">
        <v>0</v>
      </c>
      <c r="Q146" s="226"/>
      <c r="R146" s="227"/>
      <c r="S146" s="335"/>
      <c r="T146" s="335"/>
      <c r="U146" s="335"/>
      <c r="V146" s="336"/>
    </row>
    <row r="147" spans="1:23" customFormat="1" ht="27.75" customHeight="1" thickBot="1" x14ac:dyDescent="0.3">
      <c r="A147" s="335"/>
      <c r="B147" s="104">
        <v>3</v>
      </c>
      <c r="C147" s="239" t="s">
        <v>556</v>
      </c>
      <c r="D147" s="239" t="s">
        <v>553</v>
      </c>
      <c r="E147" s="239">
        <v>0</v>
      </c>
      <c r="F147" s="239" t="s">
        <v>554</v>
      </c>
      <c r="G147" s="457">
        <v>84150000</v>
      </c>
      <c r="H147" s="457">
        <v>9350000</v>
      </c>
      <c r="I147" s="457">
        <v>49725000</v>
      </c>
      <c r="J147" s="457">
        <v>5525000</v>
      </c>
      <c r="K147" s="457">
        <v>48195000</v>
      </c>
      <c r="L147" s="457">
        <v>5355000</v>
      </c>
      <c r="M147" s="457">
        <v>13770000</v>
      </c>
      <c r="N147" s="457">
        <v>1530000</v>
      </c>
      <c r="O147" s="457">
        <v>26010000</v>
      </c>
      <c r="P147" s="457">
        <v>2890000</v>
      </c>
      <c r="Q147" s="226"/>
      <c r="R147" s="227"/>
      <c r="S147" s="335"/>
      <c r="T147" s="335"/>
      <c r="U147" s="335"/>
      <c r="V147" s="336"/>
    </row>
    <row r="148" spans="1:23" customFormat="1" ht="27.75" customHeight="1" thickBot="1" x14ac:dyDescent="0.3">
      <c r="A148" s="335"/>
      <c r="B148" s="104">
        <v>4</v>
      </c>
      <c r="C148" s="239" t="s">
        <v>565</v>
      </c>
      <c r="D148" s="239" t="s">
        <v>557</v>
      </c>
      <c r="E148" s="239" t="s">
        <v>558</v>
      </c>
      <c r="F148" s="239" t="s">
        <v>554</v>
      </c>
      <c r="G148" s="457">
        <v>373978.33357812499</v>
      </c>
      <c r="H148" s="457">
        <v>30248.006250000006</v>
      </c>
      <c r="I148" s="457">
        <v>0</v>
      </c>
      <c r="J148" s="457">
        <v>0</v>
      </c>
      <c r="K148" s="457">
        <v>0</v>
      </c>
      <c r="L148" s="457">
        <v>0</v>
      </c>
      <c r="M148" s="457">
        <v>0</v>
      </c>
      <c r="N148" s="457">
        <v>0</v>
      </c>
      <c r="O148" s="457">
        <v>0</v>
      </c>
      <c r="P148" s="457">
        <v>0</v>
      </c>
      <c r="Q148" s="226"/>
      <c r="R148" s="227"/>
      <c r="S148" s="335"/>
      <c r="T148" s="335"/>
      <c r="U148" s="335"/>
      <c r="V148" s="336"/>
    </row>
    <row r="149" spans="1:23" customFormat="1" ht="27.75" customHeight="1" thickBot="1" x14ac:dyDescent="0.3">
      <c r="A149" s="335"/>
      <c r="B149" s="104">
        <v>5</v>
      </c>
      <c r="C149" s="239" t="s">
        <v>565</v>
      </c>
      <c r="D149" s="239" t="s">
        <v>557</v>
      </c>
      <c r="E149" s="239" t="s">
        <v>558</v>
      </c>
      <c r="F149" s="239" t="s">
        <v>554</v>
      </c>
      <c r="G149" s="457">
        <v>394337.46782812499</v>
      </c>
      <c r="H149" s="457">
        <v>36533.306250000009</v>
      </c>
      <c r="I149" s="457">
        <v>0</v>
      </c>
      <c r="J149" s="457">
        <v>0</v>
      </c>
      <c r="K149" s="457">
        <v>0</v>
      </c>
      <c r="L149" s="457">
        <v>0</v>
      </c>
      <c r="M149" s="457">
        <v>0</v>
      </c>
      <c r="N149" s="457">
        <v>0</v>
      </c>
      <c r="O149" s="457">
        <v>0</v>
      </c>
      <c r="P149" s="457">
        <v>0</v>
      </c>
      <c r="Q149" s="226"/>
      <c r="R149" s="227"/>
      <c r="S149" s="335"/>
      <c r="T149" s="335"/>
      <c r="U149" s="335"/>
      <c r="V149" s="336"/>
    </row>
    <row r="150" spans="1:23" customFormat="1" ht="27.75" customHeight="1" thickBot="1" x14ac:dyDescent="0.3">
      <c r="A150" s="335"/>
      <c r="B150" s="105">
        <v>6</v>
      </c>
      <c r="C150" s="239" t="s">
        <v>565</v>
      </c>
      <c r="D150" s="239" t="s">
        <v>557</v>
      </c>
      <c r="E150" s="239" t="s">
        <v>558</v>
      </c>
      <c r="F150" s="239" t="s">
        <v>554</v>
      </c>
      <c r="G150" s="457">
        <v>158359.13425</v>
      </c>
      <c r="H150" s="457">
        <v>6285.3000000000011</v>
      </c>
      <c r="I150" s="457">
        <v>0</v>
      </c>
      <c r="J150" s="457">
        <v>0</v>
      </c>
      <c r="K150" s="457">
        <v>0</v>
      </c>
      <c r="L150" s="457">
        <v>0</v>
      </c>
      <c r="M150" s="457">
        <v>0</v>
      </c>
      <c r="N150" s="457">
        <v>0</v>
      </c>
      <c r="O150" s="457">
        <v>0</v>
      </c>
      <c r="P150" s="457">
        <v>0</v>
      </c>
      <c r="Q150" s="226"/>
      <c r="R150" s="227"/>
      <c r="S150" s="335"/>
      <c r="T150" s="335"/>
      <c r="U150" s="335"/>
      <c r="V150" s="336"/>
    </row>
    <row r="151" spans="1:23" customFormat="1" ht="27.75" customHeight="1" thickBot="1" x14ac:dyDescent="0.3">
      <c r="A151" s="335"/>
      <c r="B151" s="104">
        <v>7</v>
      </c>
      <c r="C151" s="239" t="s">
        <v>565</v>
      </c>
      <c r="D151" s="239" t="s">
        <v>557</v>
      </c>
      <c r="E151" s="239" t="s">
        <v>558</v>
      </c>
      <c r="F151" s="239" t="s">
        <v>554</v>
      </c>
      <c r="G151" s="457">
        <v>493876.169203125</v>
      </c>
      <c r="H151" s="457">
        <v>45961.25625000002</v>
      </c>
      <c r="I151" s="457">
        <v>0</v>
      </c>
      <c r="J151" s="457">
        <v>0</v>
      </c>
      <c r="K151" s="457">
        <v>0</v>
      </c>
      <c r="L151" s="457">
        <v>0</v>
      </c>
      <c r="M151" s="457">
        <v>0</v>
      </c>
      <c r="N151" s="457">
        <v>0</v>
      </c>
      <c r="O151" s="457">
        <v>0</v>
      </c>
      <c r="P151" s="457">
        <v>0</v>
      </c>
      <c r="Q151" s="190"/>
      <c r="R151" s="227"/>
      <c r="S151" s="335"/>
      <c r="T151" s="335"/>
      <c r="U151" s="335"/>
      <c r="V151" s="336"/>
    </row>
    <row r="152" spans="1:23" customFormat="1" ht="27.75" customHeight="1" thickBot="1" x14ac:dyDescent="0.3">
      <c r="A152" s="335"/>
      <c r="B152" s="104">
        <v>8</v>
      </c>
      <c r="C152" s="239" t="s">
        <v>565</v>
      </c>
      <c r="D152" s="239" t="s">
        <v>557</v>
      </c>
      <c r="E152" s="239" t="s">
        <v>558</v>
      </c>
      <c r="F152" s="239" t="s">
        <v>554</v>
      </c>
      <c r="G152" s="457">
        <v>395609.91371875</v>
      </c>
      <c r="H152" s="457">
        <v>36926.137500000012</v>
      </c>
      <c r="I152" s="457">
        <v>0</v>
      </c>
      <c r="J152" s="457">
        <v>0</v>
      </c>
      <c r="K152" s="457">
        <v>0</v>
      </c>
      <c r="L152" s="457">
        <v>0</v>
      </c>
      <c r="M152" s="457">
        <v>0</v>
      </c>
      <c r="N152" s="457">
        <v>0</v>
      </c>
      <c r="O152" s="457">
        <v>0</v>
      </c>
      <c r="P152" s="457">
        <v>0</v>
      </c>
      <c r="Q152" s="190"/>
      <c r="R152" s="227"/>
      <c r="S152" s="335"/>
      <c r="T152" s="335"/>
      <c r="U152" s="335"/>
      <c r="V152" s="336"/>
    </row>
    <row r="153" spans="1:23" customFormat="1" ht="27.75" customHeight="1" thickBot="1" x14ac:dyDescent="0.3">
      <c r="A153" s="335"/>
      <c r="B153" s="105">
        <v>9</v>
      </c>
      <c r="C153" s="239" t="s">
        <v>565</v>
      </c>
      <c r="D153" s="239" t="s">
        <v>557</v>
      </c>
      <c r="E153" s="239" t="s">
        <v>558</v>
      </c>
      <c r="F153" s="239" t="s">
        <v>554</v>
      </c>
      <c r="G153" s="457">
        <v>1224139.35215625</v>
      </c>
      <c r="H153" s="457">
        <v>186202.01250000001</v>
      </c>
      <c r="I153" s="457">
        <v>0</v>
      </c>
      <c r="J153" s="457">
        <v>0</v>
      </c>
      <c r="K153" s="457">
        <v>0</v>
      </c>
      <c r="L153" s="457">
        <v>0</v>
      </c>
      <c r="M153" s="457">
        <v>0</v>
      </c>
      <c r="N153" s="457">
        <v>0</v>
      </c>
      <c r="O153" s="457">
        <v>0</v>
      </c>
      <c r="P153" s="457">
        <v>0</v>
      </c>
      <c r="Q153" s="190"/>
      <c r="R153" s="227"/>
      <c r="S153" s="335"/>
      <c r="T153" s="335"/>
      <c r="U153" s="335"/>
      <c r="V153" s="336"/>
    </row>
    <row r="154" spans="1:23" customFormat="1" ht="27.75" customHeight="1" thickBot="1" x14ac:dyDescent="0.3">
      <c r="A154" s="335"/>
      <c r="B154" s="106">
        <v>10</v>
      </c>
      <c r="C154" s="239" t="s">
        <v>565</v>
      </c>
      <c r="D154" s="239" t="s">
        <v>557</v>
      </c>
      <c r="E154" s="239" t="s">
        <v>558</v>
      </c>
      <c r="F154" s="239" t="s">
        <v>554</v>
      </c>
      <c r="G154" s="457">
        <v>192715.173296875</v>
      </c>
      <c r="H154" s="457">
        <v>16891.743750000001</v>
      </c>
      <c r="I154" s="457">
        <v>0</v>
      </c>
      <c r="J154" s="457">
        <v>0</v>
      </c>
      <c r="K154" s="457">
        <v>0</v>
      </c>
      <c r="L154" s="457">
        <v>0</v>
      </c>
      <c r="M154" s="457">
        <v>0</v>
      </c>
      <c r="N154" s="457">
        <v>0</v>
      </c>
      <c r="O154" s="457">
        <v>0</v>
      </c>
      <c r="P154" s="457">
        <v>0</v>
      </c>
      <c r="Q154" s="190"/>
      <c r="R154" s="227"/>
      <c r="S154" s="335"/>
      <c r="T154" s="335"/>
      <c r="U154" s="335"/>
      <c r="V154" s="336"/>
    </row>
    <row r="155" spans="1:23" s="227" customFormat="1" ht="27.75" customHeight="1" thickBot="1" x14ac:dyDescent="0.25">
      <c r="A155" s="335"/>
      <c r="B155" s="454">
        <v>11</v>
      </c>
      <c r="C155" s="239" t="s">
        <v>565</v>
      </c>
      <c r="D155" s="239" t="s">
        <v>557</v>
      </c>
      <c r="E155" s="239" t="s">
        <v>558</v>
      </c>
      <c r="F155" s="239" t="s">
        <v>554</v>
      </c>
      <c r="G155" s="457">
        <v>702004.65414062503</v>
      </c>
      <c r="H155" s="457">
        <v>56960.53125</v>
      </c>
      <c r="I155" s="457">
        <v>0</v>
      </c>
      <c r="J155" s="457">
        <v>0</v>
      </c>
      <c r="K155" s="457">
        <v>0</v>
      </c>
      <c r="L155" s="457">
        <v>0</v>
      </c>
      <c r="M155" s="457">
        <v>0</v>
      </c>
      <c r="N155" s="457">
        <v>0</v>
      </c>
      <c r="O155" s="457">
        <v>0</v>
      </c>
      <c r="P155" s="457">
        <v>0</v>
      </c>
      <c r="Q155" s="335"/>
      <c r="R155" s="335"/>
      <c r="S155" s="335"/>
      <c r="T155" s="335"/>
      <c r="U155" s="335"/>
      <c r="V155" s="228"/>
    </row>
    <row r="156" spans="1:23" ht="27.75" customHeight="1" thickBot="1" x14ac:dyDescent="0.25">
      <c r="B156" s="454">
        <v>12</v>
      </c>
      <c r="C156" s="239" t="s">
        <v>565</v>
      </c>
      <c r="D156" s="239" t="s">
        <v>557</v>
      </c>
      <c r="E156" s="239" t="s">
        <v>558</v>
      </c>
      <c r="F156" s="239" t="s">
        <v>554</v>
      </c>
      <c r="G156" s="457">
        <v>2097492.3186718747</v>
      </c>
      <c r="H156" s="457">
        <v>328014.09375</v>
      </c>
      <c r="I156" s="457">
        <v>0</v>
      </c>
      <c r="J156" s="457">
        <v>0</v>
      </c>
      <c r="K156" s="457">
        <v>0</v>
      </c>
      <c r="L156" s="457">
        <v>0</v>
      </c>
      <c r="M156" s="457">
        <v>0</v>
      </c>
      <c r="N156" s="457">
        <v>0</v>
      </c>
      <c r="O156" s="457">
        <v>0</v>
      </c>
      <c r="P156" s="457">
        <v>0</v>
      </c>
      <c r="Q156" s="170"/>
      <c r="R156" s="170"/>
      <c r="S156" s="170"/>
      <c r="T156" s="170"/>
      <c r="U156" s="170"/>
      <c r="V156" s="130"/>
      <c r="W156" s="1"/>
    </row>
    <row r="157" spans="1:23" ht="27.75" customHeight="1" thickBot="1" x14ac:dyDescent="0.25">
      <c r="B157" s="106">
        <v>13</v>
      </c>
      <c r="C157" s="239">
        <v>0</v>
      </c>
      <c r="D157" s="239">
        <v>0</v>
      </c>
      <c r="E157" s="239">
        <v>0</v>
      </c>
      <c r="F157" s="239">
        <v>0</v>
      </c>
      <c r="G157" s="457">
        <v>0</v>
      </c>
      <c r="H157" s="457">
        <v>0</v>
      </c>
      <c r="I157" s="457">
        <v>0</v>
      </c>
      <c r="J157" s="457">
        <v>0</v>
      </c>
      <c r="K157" s="457">
        <v>0</v>
      </c>
      <c r="L157" s="457">
        <v>0</v>
      </c>
      <c r="M157" s="457">
        <v>0</v>
      </c>
      <c r="N157" s="457">
        <v>0</v>
      </c>
      <c r="O157" s="457">
        <v>0</v>
      </c>
      <c r="P157" s="457">
        <v>0</v>
      </c>
      <c r="Q157" s="170"/>
      <c r="R157" s="170"/>
      <c r="S157" s="170"/>
      <c r="T157" s="170"/>
      <c r="U157" s="170"/>
      <c r="V157" s="130"/>
      <c r="W157" s="1"/>
    </row>
    <row r="158" spans="1:23" x14ac:dyDescent="0.2">
      <c r="L158" s="2"/>
      <c r="O158" s="2"/>
      <c r="P158" s="2"/>
      <c r="R158" s="2"/>
      <c r="T158" s="1"/>
      <c r="U158" s="1"/>
      <c r="V158" s="136"/>
      <c r="W158" s="1"/>
    </row>
    <row r="159" spans="1:23" x14ac:dyDescent="0.2">
      <c r="L159" s="2"/>
      <c r="O159" s="2"/>
      <c r="P159" s="2"/>
      <c r="R159" s="2"/>
      <c r="T159" s="1"/>
      <c r="U159" s="1"/>
      <c r="V159" s="136"/>
      <c r="W159" s="1"/>
    </row>
    <row r="160" spans="1:23" x14ac:dyDescent="0.2">
      <c r="L160" s="2"/>
      <c r="O160" s="2"/>
      <c r="P160" s="2"/>
      <c r="R160" s="2"/>
      <c r="T160" s="1"/>
      <c r="U160" s="1"/>
      <c r="V160" s="136"/>
      <c r="W160" s="1"/>
    </row>
    <row r="161" spans="12:23" x14ac:dyDescent="0.2">
      <c r="L161" s="2"/>
      <c r="O161" s="2"/>
      <c r="P161" s="2"/>
      <c r="R161" s="2"/>
      <c r="T161" s="1"/>
      <c r="U161" s="1"/>
      <c r="V161" s="136"/>
      <c r="W161" s="1"/>
    </row>
    <row r="162" spans="12:23" x14ac:dyDescent="0.2">
      <c r="L162" s="2"/>
      <c r="O162" s="2"/>
      <c r="P162" s="2"/>
      <c r="R162" s="2"/>
      <c r="T162" s="1"/>
      <c r="U162" s="1"/>
      <c r="V162" s="136"/>
      <c r="W162" s="1"/>
    </row>
    <row r="163" spans="12:23" x14ac:dyDescent="0.2">
      <c r="L163" s="2"/>
      <c r="O163" s="2"/>
      <c r="P163" s="2"/>
      <c r="R163" s="2"/>
      <c r="T163" s="1"/>
      <c r="U163" s="1"/>
      <c r="V163" s="136"/>
      <c r="W163" s="1"/>
    </row>
    <row r="164" spans="12:23" x14ac:dyDescent="0.2">
      <c r="L164" s="2"/>
      <c r="O164" s="2"/>
      <c r="P164" s="2"/>
      <c r="R164" s="2"/>
      <c r="T164" s="1"/>
      <c r="U164" s="1"/>
      <c r="V164" s="136"/>
      <c r="W164" s="1"/>
    </row>
    <row r="165" spans="12:23" x14ac:dyDescent="0.2">
      <c r="L165" s="2"/>
      <c r="O165" s="2"/>
      <c r="P165" s="2"/>
      <c r="R165" s="2"/>
      <c r="T165" s="1"/>
      <c r="U165" s="1"/>
      <c r="V165" s="136"/>
      <c r="W165" s="1"/>
    </row>
  </sheetData>
  <mergeCells count="34">
    <mergeCell ref="G143:H143"/>
    <mergeCell ref="B78:B82"/>
    <mergeCell ref="C113:V113"/>
    <mergeCell ref="B57:B60"/>
    <mergeCell ref="C57:C60"/>
    <mergeCell ref="B104:B109"/>
    <mergeCell ref="I143:J143"/>
    <mergeCell ref="C104:C109"/>
    <mergeCell ref="K143:L143"/>
    <mergeCell ref="M143:N143"/>
    <mergeCell ref="O143:P143"/>
    <mergeCell ref="B137:D137"/>
    <mergeCell ref="B84:C96"/>
    <mergeCell ref="B62:C74"/>
    <mergeCell ref="C124:G124"/>
    <mergeCell ref="J1:M1"/>
    <mergeCell ref="J2:M2"/>
    <mergeCell ref="J3:M3"/>
    <mergeCell ref="C5:V5"/>
    <mergeCell ref="C6:V6"/>
    <mergeCell ref="C8:V8"/>
    <mergeCell ref="C100:V100"/>
    <mergeCell ref="C50:C54"/>
    <mergeCell ref="C78:C82"/>
    <mergeCell ref="B10:V10"/>
    <mergeCell ref="C12:D13"/>
    <mergeCell ref="C14:V14"/>
    <mergeCell ref="B17:B21"/>
    <mergeCell ref="C17:C21"/>
    <mergeCell ref="B24:B28"/>
    <mergeCell ref="C24:C28"/>
    <mergeCell ref="B50:B54"/>
    <mergeCell ref="B30:C42"/>
    <mergeCell ref="C45:D4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8"/>
  <sheetViews>
    <sheetView showGridLines="0" topLeftCell="A16" zoomScale="90" zoomScaleNormal="90" workbookViewId="0">
      <selection activeCell="A16" sqref="A1:XFD1048576"/>
    </sheetView>
  </sheetViews>
  <sheetFormatPr defaultColWidth="7.625" defaultRowHeight="14.25" x14ac:dyDescent="0.2"/>
  <cols>
    <col min="1" max="1" width="4.5" style="154" customWidth="1"/>
    <col min="2" max="2" width="31.125" style="154" customWidth="1"/>
    <col min="3" max="8" width="8.75" style="154" customWidth="1"/>
    <col min="9" max="9" width="42" style="154" customWidth="1"/>
    <col min="10" max="10" width="11.625" style="154" customWidth="1"/>
    <col min="11" max="13" width="12" style="154" customWidth="1"/>
    <col min="14" max="16384" width="7.625" style="154"/>
  </cols>
  <sheetData>
    <row r="1" spans="1:14" s="149" customFormat="1" ht="15" x14ac:dyDescent="0.2">
      <c r="A1" s="148"/>
      <c r="D1" s="176"/>
      <c r="E1" s="176"/>
      <c r="F1" s="176"/>
      <c r="G1" s="177"/>
      <c r="H1" s="271"/>
      <c r="I1" s="329" t="s">
        <v>257</v>
      </c>
      <c r="K1" s="261"/>
      <c r="L1" s="261"/>
      <c r="M1" s="261"/>
      <c r="N1" s="307"/>
    </row>
    <row r="2" spans="1:14" s="150" customFormat="1" ht="18.600000000000001" customHeight="1" x14ac:dyDescent="0.2">
      <c r="B2" s="150" t="s">
        <v>507</v>
      </c>
      <c r="D2" s="178"/>
      <c r="E2" s="178"/>
      <c r="F2" s="178"/>
      <c r="G2" s="178"/>
      <c r="H2" s="272"/>
      <c r="I2" s="330" t="s">
        <v>325</v>
      </c>
      <c r="K2" s="220"/>
      <c r="L2" s="220"/>
      <c r="M2" s="220"/>
      <c r="N2" s="308"/>
    </row>
    <row r="3" spans="1:14" s="150" customFormat="1" ht="15.95" customHeight="1" x14ac:dyDescent="0.2">
      <c r="B3" s="521" t="s">
        <v>508</v>
      </c>
      <c r="C3" s="522"/>
      <c r="D3" s="178"/>
      <c r="E3" s="178"/>
      <c r="F3" s="178"/>
      <c r="G3" s="178"/>
      <c r="H3" s="273"/>
      <c r="I3" s="329" t="s">
        <v>256</v>
      </c>
      <c r="K3" s="261"/>
      <c r="L3" s="261"/>
      <c r="M3" s="261"/>
      <c r="N3" s="308"/>
    </row>
    <row r="4" spans="1:14" s="150" customFormat="1" ht="16.7" customHeight="1" thickBot="1" x14ac:dyDescent="0.25">
      <c r="B4" s="151" t="s">
        <v>270</v>
      </c>
      <c r="C4" s="151"/>
      <c r="D4" s="178"/>
      <c r="E4" s="178"/>
      <c r="F4" s="178"/>
      <c r="G4" s="178"/>
      <c r="H4" s="178"/>
      <c r="I4" s="178"/>
      <c r="J4" s="178"/>
      <c r="K4" s="178"/>
    </row>
    <row r="5" spans="1:14" customFormat="1" ht="18.75" x14ac:dyDescent="0.25">
      <c r="B5" s="257" t="s">
        <v>265</v>
      </c>
      <c r="C5" s="258"/>
      <c r="D5" s="253"/>
      <c r="E5" s="253"/>
      <c r="F5" s="253"/>
      <c r="G5" s="253"/>
      <c r="H5" s="253"/>
      <c r="I5" s="253"/>
      <c r="J5" s="253"/>
      <c r="K5" s="253"/>
      <c r="L5" s="253"/>
      <c r="M5" s="253"/>
      <c r="N5" s="254"/>
    </row>
    <row r="6" spans="1:14" customFormat="1" ht="15" customHeight="1" thickBot="1" x14ac:dyDescent="0.25">
      <c r="B6" s="259" t="s">
        <v>266</v>
      </c>
      <c r="C6" s="260"/>
      <c r="D6" s="255"/>
      <c r="E6" s="255"/>
      <c r="F6" s="255"/>
      <c r="G6" s="255"/>
      <c r="H6" s="255"/>
      <c r="I6" s="255"/>
      <c r="J6" s="255"/>
      <c r="K6" s="255"/>
      <c r="L6" s="255"/>
      <c r="M6" s="255"/>
      <c r="N6" s="256"/>
    </row>
    <row r="7" spans="1:14" s="1" customFormat="1" ht="4.5" customHeight="1" thickBot="1" x14ac:dyDescent="0.25">
      <c r="A7" s="120"/>
      <c r="B7" s="120"/>
      <c r="C7" s="182"/>
      <c r="D7" s="182"/>
      <c r="E7" s="182"/>
      <c r="F7" s="182"/>
      <c r="G7" s="182"/>
      <c r="H7" s="182"/>
      <c r="I7" s="182"/>
      <c r="J7" s="182"/>
      <c r="K7" s="182"/>
      <c r="L7" s="182"/>
      <c r="M7" s="182"/>
      <c r="N7" s="182"/>
    </row>
    <row r="8" spans="1:14" s="48" customFormat="1" ht="32.450000000000003" customHeight="1" thickBot="1" x14ac:dyDescent="0.25">
      <c r="A8" s="120"/>
      <c r="B8" s="523" t="s">
        <v>493</v>
      </c>
      <c r="C8" s="524"/>
      <c r="D8" s="524"/>
      <c r="E8" s="524"/>
      <c r="F8" s="524"/>
      <c r="G8" s="524"/>
      <c r="H8" s="524"/>
      <c r="I8" s="524"/>
      <c r="J8" s="524"/>
      <c r="K8" s="524"/>
      <c r="L8" s="524"/>
      <c r="M8" s="524"/>
      <c r="N8" s="525"/>
    </row>
    <row r="9" spans="1:14" s="1" customFormat="1" ht="15.75" x14ac:dyDescent="0.2">
      <c r="B9" s="182"/>
      <c r="C9" s="182"/>
      <c r="D9" s="182"/>
      <c r="E9" s="182"/>
      <c r="F9" s="182"/>
      <c r="G9" s="182"/>
      <c r="H9" s="182"/>
      <c r="I9" s="182"/>
      <c r="J9" s="182"/>
      <c r="K9" s="182"/>
      <c r="L9" s="182"/>
      <c r="M9" s="182"/>
      <c r="N9" s="182"/>
    </row>
    <row r="10" spans="1:14" s="153" customFormat="1" ht="13.35" customHeight="1" x14ac:dyDescent="0.2">
      <c r="A10" s="152"/>
      <c r="D10" s="179"/>
      <c r="E10" s="179"/>
      <c r="F10" s="179"/>
      <c r="G10" s="179"/>
      <c r="H10" s="179"/>
      <c r="I10" s="179"/>
      <c r="J10" s="179"/>
      <c r="K10" s="179"/>
    </row>
    <row r="11" spans="1:14" ht="15" x14ac:dyDescent="0.2">
      <c r="A11" s="141" t="s">
        <v>528</v>
      </c>
      <c r="B11" s="146" t="s">
        <v>529</v>
      </c>
      <c r="C11" s="142"/>
      <c r="D11" s="147" t="s">
        <v>37</v>
      </c>
      <c r="E11" s="143" t="s">
        <v>38</v>
      </c>
      <c r="F11" s="143" t="s">
        <v>39</v>
      </c>
      <c r="G11" s="143" t="s">
        <v>40</v>
      </c>
      <c r="H11" s="144" t="s">
        <v>41</v>
      </c>
      <c r="I11" s="145"/>
    </row>
    <row r="12" spans="1:14" ht="47.25" customHeight="1" x14ac:dyDescent="0.2">
      <c r="A12" s="155"/>
      <c r="B12" s="311" t="s">
        <v>530</v>
      </c>
      <c r="C12" s="145" t="s">
        <v>20</v>
      </c>
      <c r="D12" s="145" t="s">
        <v>271</v>
      </c>
      <c r="E12" s="274" t="s">
        <v>54</v>
      </c>
      <c r="F12" s="274" t="s">
        <v>55</v>
      </c>
      <c r="G12" s="274" t="s">
        <v>56</v>
      </c>
      <c r="H12" s="275" t="s">
        <v>57</v>
      </c>
      <c r="I12" s="274" t="s">
        <v>340</v>
      </c>
    </row>
    <row r="13" spans="1:14" ht="15" x14ac:dyDescent="0.2">
      <c r="A13" s="155"/>
      <c r="B13" s="156" t="s">
        <v>272</v>
      </c>
      <c r="C13" s="157" t="s">
        <v>69</v>
      </c>
      <c r="D13" s="453">
        <v>249.08803648999998</v>
      </c>
      <c r="E13" s="453">
        <v>145.90564787</v>
      </c>
      <c r="F13" s="453">
        <v>91.746228930000015</v>
      </c>
      <c r="G13" s="453">
        <v>238.39434333999998</v>
      </c>
      <c r="H13" s="453">
        <v>253.43587936</v>
      </c>
      <c r="I13" s="276" t="s">
        <v>531</v>
      </c>
    </row>
    <row r="14" spans="1:14" ht="15" x14ac:dyDescent="0.2">
      <c r="A14" s="155"/>
      <c r="B14" s="156" t="s">
        <v>274</v>
      </c>
      <c r="C14" s="157" t="s">
        <v>69</v>
      </c>
      <c r="D14" s="453">
        <v>205.84937546238228</v>
      </c>
      <c r="E14" s="453">
        <v>389.29735403816949</v>
      </c>
      <c r="F14" s="453">
        <v>368.69932458028205</v>
      </c>
      <c r="G14" s="453">
        <v>382.28521805765934</v>
      </c>
      <c r="H14" s="453">
        <v>383.13665195383282</v>
      </c>
      <c r="I14" s="276" t="s">
        <v>532</v>
      </c>
    </row>
    <row r="15" spans="1:14" ht="15" x14ac:dyDescent="0.2">
      <c r="A15" s="155"/>
      <c r="B15" s="156" t="s">
        <v>275</v>
      </c>
      <c r="C15" s="157" t="s">
        <v>69</v>
      </c>
      <c r="D15" s="453">
        <v>461.67489112999999</v>
      </c>
      <c r="E15" s="453">
        <v>311.55718017999999</v>
      </c>
      <c r="F15" s="453">
        <v>232.22879516999998</v>
      </c>
      <c r="G15" s="453">
        <v>435.89795057000003</v>
      </c>
      <c r="H15" s="453">
        <v>258.07206008999998</v>
      </c>
      <c r="I15" s="276" t="s">
        <v>533</v>
      </c>
    </row>
    <row r="16" spans="1:14" ht="15" x14ac:dyDescent="0.2">
      <c r="A16" s="155"/>
      <c r="B16" s="156" t="s">
        <v>276</v>
      </c>
      <c r="C16" s="157" t="s">
        <v>69</v>
      </c>
      <c r="D16" s="452"/>
      <c r="E16" s="452"/>
      <c r="F16" s="452"/>
      <c r="G16" s="452"/>
      <c r="H16" s="452"/>
      <c r="I16" s="276"/>
    </row>
    <row r="17" spans="1:9" ht="15" x14ac:dyDescent="0.2">
      <c r="A17" s="155"/>
      <c r="B17" s="156" t="s">
        <v>277</v>
      </c>
      <c r="C17" s="157" t="s">
        <v>69</v>
      </c>
      <c r="D17" s="276"/>
      <c r="E17" s="276"/>
      <c r="F17" s="276"/>
      <c r="G17" s="276"/>
      <c r="H17" s="276"/>
      <c r="I17" s="276"/>
    </row>
    <row r="18" spans="1:9" ht="15" x14ac:dyDescent="0.2">
      <c r="A18" s="155"/>
      <c r="B18" s="156" t="s">
        <v>278</v>
      </c>
      <c r="C18" s="157" t="s">
        <v>69</v>
      </c>
      <c r="D18" s="276"/>
      <c r="E18" s="276"/>
      <c r="F18" s="276"/>
      <c r="G18" s="276"/>
      <c r="H18" s="276"/>
      <c r="I18" s="276"/>
    </row>
    <row r="19" spans="1:9" ht="15" x14ac:dyDescent="0.2">
      <c r="A19" s="155"/>
      <c r="B19" s="156" t="s">
        <v>279</v>
      </c>
      <c r="C19" s="157" t="s">
        <v>69</v>
      </c>
      <c r="D19" s="276"/>
      <c r="E19" s="276"/>
      <c r="F19" s="276"/>
      <c r="G19" s="276"/>
      <c r="H19" s="276"/>
      <c r="I19" s="276"/>
    </row>
    <row r="20" spans="1:9" ht="15" x14ac:dyDescent="0.2">
      <c r="A20" s="155"/>
      <c r="B20" s="156" t="s">
        <v>280</v>
      </c>
      <c r="C20" s="157" t="s">
        <v>69</v>
      </c>
      <c r="D20" s="276"/>
      <c r="E20" s="276"/>
      <c r="F20" s="276"/>
      <c r="G20" s="276"/>
      <c r="H20" s="276"/>
      <c r="I20" s="276"/>
    </row>
    <row r="21" spans="1:9" ht="15" x14ac:dyDescent="0.2">
      <c r="A21" s="155"/>
      <c r="B21" s="156" t="s">
        <v>281</v>
      </c>
      <c r="C21" s="157" t="s">
        <v>69</v>
      </c>
      <c r="D21" s="276"/>
      <c r="E21" s="276"/>
      <c r="F21" s="276"/>
      <c r="G21" s="276"/>
      <c r="H21" s="276"/>
      <c r="I21" s="276"/>
    </row>
    <row r="22" spans="1:9" ht="15" x14ac:dyDescent="0.2">
      <c r="A22" s="155"/>
      <c r="B22" s="156" t="s">
        <v>282</v>
      </c>
      <c r="C22" s="157" t="s">
        <v>69</v>
      </c>
      <c r="D22" s="276"/>
      <c r="E22" s="276"/>
      <c r="F22" s="276"/>
      <c r="G22" s="276"/>
      <c r="H22" s="276"/>
      <c r="I22" s="276"/>
    </row>
    <row r="23" spans="1:9" ht="15" x14ac:dyDescent="0.2">
      <c r="A23" s="155"/>
      <c r="B23" s="156" t="s">
        <v>283</v>
      </c>
      <c r="C23" s="157" t="s">
        <v>69</v>
      </c>
      <c r="D23" s="276"/>
      <c r="E23" s="276"/>
      <c r="F23" s="276"/>
      <c r="G23" s="276"/>
      <c r="H23" s="276"/>
      <c r="I23" s="276"/>
    </row>
    <row r="24" spans="1:9" x14ac:dyDescent="0.2">
      <c r="A24" s="155"/>
      <c r="D24" s="158"/>
      <c r="E24" s="158"/>
      <c r="F24" s="158"/>
      <c r="G24" s="158"/>
      <c r="H24" s="158"/>
      <c r="I24" s="158"/>
    </row>
    <row r="26" spans="1:9" ht="15" x14ac:dyDescent="0.2">
      <c r="A26" s="141" t="s">
        <v>534</v>
      </c>
      <c r="B26" s="146" t="s">
        <v>535</v>
      </c>
      <c r="C26" s="142">
        <v>0</v>
      </c>
      <c r="D26" s="147" t="s">
        <v>37</v>
      </c>
      <c r="E26" s="143" t="s">
        <v>38</v>
      </c>
      <c r="F26" s="143" t="s">
        <v>39</v>
      </c>
      <c r="G26" s="143" t="s">
        <v>40</v>
      </c>
      <c r="H26" s="144" t="s">
        <v>41</v>
      </c>
      <c r="I26" s="145">
        <v>0</v>
      </c>
    </row>
    <row r="27" spans="1:9" ht="30" x14ac:dyDescent="0.2">
      <c r="A27" s="155"/>
      <c r="B27" s="311" t="s">
        <v>536</v>
      </c>
      <c r="C27" s="145" t="s">
        <v>20</v>
      </c>
      <c r="D27" s="145" t="s">
        <v>271</v>
      </c>
      <c r="E27" s="145" t="s">
        <v>54</v>
      </c>
      <c r="F27" s="145" t="s">
        <v>55</v>
      </c>
      <c r="G27" s="145" t="s">
        <v>56</v>
      </c>
      <c r="H27" s="144" t="s">
        <v>57</v>
      </c>
      <c r="I27" s="145" t="s">
        <v>340</v>
      </c>
    </row>
    <row r="28" spans="1:9" ht="15" x14ac:dyDescent="0.2">
      <c r="A28" s="155"/>
      <c r="B28" s="156" t="s">
        <v>272</v>
      </c>
      <c r="C28" s="157" t="s">
        <v>69</v>
      </c>
      <c r="D28" s="453">
        <v>173.92281838596224</v>
      </c>
      <c r="E28" s="453">
        <v>126.28818351999999</v>
      </c>
      <c r="F28" s="453">
        <v>79.647995760000015</v>
      </c>
      <c r="G28" s="453">
        <v>217.90861264999998</v>
      </c>
      <c r="H28" s="453">
        <v>241.42801202000001</v>
      </c>
      <c r="I28" s="276" t="s">
        <v>531</v>
      </c>
    </row>
    <row r="29" spans="1:9" ht="15" x14ac:dyDescent="0.2">
      <c r="A29" s="155"/>
      <c r="B29" s="156" t="s">
        <v>274</v>
      </c>
      <c r="C29" s="157" t="s">
        <v>69</v>
      </c>
      <c r="D29" s="453">
        <v>162.21561755758026</v>
      </c>
      <c r="E29" s="453">
        <v>292.09240870924054</v>
      </c>
      <c r="F29" s="453">
        <v>318.03255429639182</v>
      </c>
      <c r="G29" s="453">
        <v>335.8408212932664</v>
      </c>
      <c r="H29" s="453">
        <v>341.62850611562146</v>
      </c>
      <c r="I29" s="276" t="s">
        <v>532</v>
      </c>
    </row>
    <row r="30" spans="1:9" ht="15" x14ac:dyDescent="0.2">
      <c r="A30" s="155"/>
      <c r="B30" s="156" t="s">
        <v>275</v>
      </c>
      <c r="C30" s="157" t="s">
        <v>69</v>
      </c>
      <c r="D30" s="453">
        <v>381.25356254605646</v>
      </c>
      <c r="E30" s="453">
        <v>264.90401356000001</v>
      </c>
      <c r="F30" s="453">
        <v>205.01993977999999</v>
      </c>
      <c r="G30" s="453">
        <v>404.97706777000002</v>
      </c>
      <c r="H30" s="453">
        <v>231.40902498999998</v>
      </c>
      <c r="I30" s="276" t="s">
        <v>533</v>
      </c>
    </row>
    <row r="31" spans="1:9" ht="15" x14ac:dyDescent="0.2">
      <c r="A31" s="155"/>
      <c r="B31" s="156" t="s">
        <v>276</v>
      </c>
      <c r="C31" s="157" t="s">
        <v>69</v>
      </c>
      <c r="D31" s="276"/>
      <c r="E31" s="276"/>
      <c r="F31" s="276"/>
      <c r="G31" s="276"/>
      <c r="H31" s="276"/>
      <c r="I31" s="276"/>
    </row>
    <row r="32" spans="1:9" ht="15" x14ac:dyDescent="0.2">
      <c r="A32" s="155"/>
      <c r="B32" s="156" t="s">
        <v>277</v>
      </c>
      <c r="C32" s="157" t="s">
        <v>69</v>
      </c>
      <c r="D32" s="276"/>
      <c r="E32" s="276"/>
      <c r="F32" s="276"/>
      <c r="G32" s="276"/>
      <c r="H32" s="276"/>
      <c r="I32" s="276"/>
    </row>
    <row r="33" spans="1:9" ht="15" x14ac:dyDescent="0.2">
      <c r="A33" s="155"/>
      <c r="B33" s="156" t="s">
        <v>278</v>
      </c>
      <c r="C33" s="157" t="s">
        <v>69</v>
      </c>
      <c r="D33" s="276"/>
      <c r="E33" s="276"/>
      <c r="F33" s="276"/>
      <c r="G33" s="276"/>
      <c r="H33" s="276"/>
      <c r="I33" s="276"/>
    </row>
    <row r="34" spans="1:9" ht="15" x14ac:dyDescent="0.2">
      <c r="A34" s="155"/>
      <c r="B34" s="156" t="s">
        <v>279</v>
      </c>
      <c r="C34" s="157" t="s">
        <v>69</v>
      </c>
      <c r="D34" s="276"/>
      <c r="E34" s="276"/>
      <c r="F34" s="276"/>
      <c r="G34" s="276"/>
      <c r="H34" s="276"/>
      <c r="I34" s="276"/>
    </row>
    <row r="35" spans="1:9" ht="15" x14ac:dyDescent="0.2">
      <c r="A35" s="155"/>
      <c r="B35" s="156" t="s">
        <v>280</v>
      </c>
      <c r="C35" s="157" t="s">
        <v>69</v>
      </c>
      <c r="D35" s="276"/>
      <c r="E35" s="276"/>
      <c r="F35" s="276"/>
      <c r="G35" s="276"/>
      <c r="H35" s="276"/>
      <c r="I35" s="276"/>
    </row>
    <row r="36" spans="1:9" ht="15" x14ac:dyDescent="0.2">
      <c r="A36" s="155"/>
      <c r="B36" s="156" t="s">
        <v>281</v>
      </c>
      <c r="C36" s="157" t="s">
        <v>69</v>
      </c>
      <c r="D36" s="276"/>
      <c r="E36" s="276"/>
      <c r="F36" s="276"/>
      <c r="G36" s="276"/>
      <c r="H36" s="276"/>
      <c r="I36" s="276"/>
    </row>
    <row r="37" spans="1:9" ht="15" x14ac:dyDescent="0.2">
      <c r="A37" s="155"/>
      <c r="B37" s="156" t="s">
        <v>282</v>
      </c>
      <c r="C37" s="157" t="s">
        <v>69</v>
      </c>
      <c r="D37" s="276"/>
      <c r="E37" s="276"/>
      <c r="F37" s="276"/>
      <c r="G37" s="276"/>
      <c r="H37" s="276"/>
      <c r="I37" s="276"/>
    </row>
    <row r="38" spans="1:9" ht="15" x14ac:dyDescent="0.2">
      <c r="A38" s="155"/>
      <c r="B38" s="156" t="s">
        <v>283</v>
      </c>
      <c r="C38" s="157" t="s">
        <v>69</v>
      </c>
      <c r="D38" s="276"/>
      <c r="E38" s="276"/>
      <c r="F38" s="276"/>
      <c r="G38" s="276"/>
      <c r="H38" s="276"/>
      <c r="I38" s="276"/>
    </row>
    <row r="40" spans="1:9" ht="15" x14ac:dyDescent="0.2">
      <c r="A40" s="141" t="s">
        <v>537</v>
      </c>
      <c r="B40" s="146" t="s">
        <v>323</v>
      </c>
      <c r="C40" s="142"/>
      <c r="D40" s="147" t="s">
        <v>37</v>
      </c>
      <c r="E40" s="143" t="s">
        <v>38</v>
      </c>
      <c r="F40" s="143" t="s">
        <v>39</v>
      </c>
      <c r="G40" s="143" t="s">
        <v>40</v>
      </c>
      <c r="H40" s="144" t="s">
        <v>41</v>
      </c>
      <c r="I40" s="145"/>
    </row>
    <row r="41" spans="1:9" ht="30" x14ac:dyDescent="0.2">
      <c r="A41" s="155"/>
      <c r="B41" s="311" t="s">
        <v>538</v>
      </c>
      <c r="C41" s="145" t="s">
        <v>20</v>
      </c>
      <c r="D41" s="145" t="s">
        <v>271</v>
      </c>
      <c r="E41" s="145" t="s">
        <v>54</v>
      </c>
      <c r="F41" s="145" t="s">
        <v>55</v>
      </c>
      <c r="G41" s="145" t="s">
        <v>56</v>
      </c>
      <c r="H41" s="144" t="s">
        <v>57</v>
      </c>
      <c r="I41" s="145" t="s">
        <v>340</v>
      </c>
    </row>
    <row r="42" spans="1:9" ht="15" x14ac:dyDescent="0.2">
      <c r="A42" s="155"/>
      <c r="B42" s="156" t="s">
        <v>272</v>
      </c>
      <c r="C42" s="157" t="s">
        <v>69</v>
      </c>
      <c r="D42" s="453">
        <v>75.165218104037734</v>
      </c>
      <c r="E42" s="453">
        <v>19.617464349999999</v>
      </c>
      <c r="F42" s="453">
        <v>12.098233169999999</v>
      </c>
      <c r="G42" s="453">
        <v>20.48573069</v>
      </c>
      <c r="H42" s="453">
        <v>12.007867340000001</v>
      </c>
      <c r="I42" s="276" t="s">
        <v>531</v>
      </c>
    </row>
    <row r="43" spans="1:9" ht="15" x14ac:dyDescent="0.2">
      <c r="A43" s="155"/>
      <c r="B43" s="156" t="s">
        <v>274</v>
      </c>
      <c r="C43" s="157" t="s">
        <v>69</v>
      </c>
      <c r="D43" s="453">
        <v>43.633757904802039</v>
      </c>
      <c r="E43" s="453">
        <v>97.204945328928929</v>
      </c>
      <c r="F43" s="453">
        <v>50.666770283890244</v>
      </c>
      <c r="G43" s="453">
        <v>46.444396764392948</v>
      </c>
      <c r="H43" s="453">
        <v>41.508145838211348</v>
      </c>
      <c r="I43" s="276" t="s">
        <v>532</v>
      </c>
    </row>
    <row r="44" spans="1:9" ht="15" x14ac:dyDescent="0.2">
      <c r="A44" s="155"/>
      <c r="B44" s="156" t="s">
        <v>275</v>
      </c>
      <c r="C44" s="157" t="s">
        <v>69</v>
      </c>
      <c r="D44" s="453">
        <v>80.421328583943506</v>
      </c>
      <c r="E44" s="453">
        <v>46.65316662</v>
      </c>
      <c r="F44" s="453">
        <v>27.208855389999997</v>
      </c>
      <c r="G44" s="453">
        <v>30.920882800000005</v>
      </c>
      <c r="H44" s="453">
        <v>26.663035100000002</v>
      </c>
      <c r="I44" s="276" t="s">
        <v>533</v>
      </c>
    </row>
    <row r="45" spans="1:9" ht="15" x14ac:dyDescent="0.2">
      <c r="A45" s="155"/>
      <c r="B45" s="156" t="s">
        <v>276</v>
      </c>
      <c r="C45" s="157" t="s">
        <v>69</v>
      </c>
      <c r="D45" s="276"/>
      <c r="E45" s="276"/>
      <c r="F45" s="276"/>
      <c r="G45" s="276"/>
      <c r="H45" s="276"/>
      <c r="I45" s="276"/>
    </row>
    <row r="46" spans="1:9" ht="15" x14ac:dyDescent="0.2">
      <c r="A46" s="155"/>
      <c r="B46" s="156" t="s">
        <v>277</v>
      </c>
      <c r="C46" s="157" t="s">
        <v>69</v>
      </c>
      <c r="D46" s="276"/>
      <c r="E46" s="276"/>
      <c r="F46" s="276"/>
      <c r="G46" s="276"/>
      <c r="H46" s="276"/>
      <c r="I46" s="276"/>
    </row>
    <row r="47" spans="1:9" ht="15" x14ac:dyDescent="0.2">
      <c r="A47" s="155"/>
      <c r="B47" s="156" t="s">
        <v>278</v>
      </c>
      <c r="C47" s="157" t="s">
        <v>69</v>
      </c>
      <c r="D47" s="276"/>
      <c r="E47" s="276"/>
      <c r="F47" s="276"/>
      <c r="G47" s="276"/>
      <c r="H47" s="276"/>
      <c r="I47" s="276"/>
    </row>
    <row r="48" spans="1:9" ht="15" x14ac:dyDescent="0.2">
      <c r="A48" s="155"/>
      <c r="B48" s="156" t="s">
        <v>279</v>
      </c>
      <c r="C48" s="157" t="s">
        <v>69</v>
      </c>
      <c r="D48" s="276"/>
      <c r="E48" s="276"/>
      <c r="F48" s="276"/>
      <c r="G48" s="276"/>
      <c r="H48" s="276"/>
      <c r="I48" s="276"/>
    </row>
    <row r="49" spans="1:9" ht="15" x14ac:dyDescent="0.2">
      <c r="A49" s="155"/>
      <c r="B49" s="156" t="s">
        <v>280</v>
      </c>
      <c r="C49" s="157" t="s">
        <v>69</v>
      </c>
      <c r="D49" s="276"/>
      <c r="E49" s="276"/>
      <c r="F49" s="276"/>
      <c r="G49" s="276"/>
      <c r="H49" s="276"/>
      <c r="I49" s="276"/>
    </row>
    <row r="50" spans="1:9" ht="15" x14ac:dyDescent="0.2">
      <c r="A50" s="155"/>
      <c r="B50" s="156" t="s">
        <v>281</v>
      </c>
      <c r="C50" s="157" t="s">
        <v>69</v>
      </c>
      <c r="D50" s="276"/>
      <c r="E50" s="276"/>
      <c r="F50" s="276"/>
      <c r="G50" s="276"/>
      <c r="H50" s="276"/>
      <c r="I50" s="276"/>
    </row>
    <row r="51" spans="1:9" ht="15" x14ac:dyDescent="0.2">
      <c r="A51" s="155"/>
      <c r="B51" s="156" t="s">
        <v>282</v>
      </c>
      <c r="C51" s="157" t="s">
        <v>69</v>
      </c>
      <c r="D51" s="276"/>
      <c r="E51" s="276"/>
      <c r="F51" s="276"/>
      <c r="G51" s="276"/>
      <c r="H51" s="276"/>
      <c r="I51" s="276"/>
    </row>
    <row r="52" spans="1:9" ht="15" x14ac:dyDescent="0.2">
      <c r="A52" s="155"/>
      <c r="B52" s="156" t="s">
        <v>283</v>
      </c>
      <c r="C52" s="157" t="s">
        <v>69</v>
      </c>
      <c r="D52" s="276"/>
      <c r="E52" s="276"/>
      <c r="F52" s="276"/>
      <c r="G52" s="276"/>
      <c r="H52" s="276"/>
      <c r="I52" s="276"/>
    </row>
    <row r="54" spans="1:9" ht="15" x14ac:dyDescent="0.2">
      <c r="A54" s="141" t="s">
        <v>334</v>
      </c>
      <c r="B54" s="146" t="s">
        <v>323</v>
      </c>
      <c r="C54" s="142"/>
      <c r="D54" s="147" t="s">
        <v>37</v>
      </c>
      <c r="E54" s="143" t="s">
        <v>38</v>
      </c>
      <c r="F54" s="143" t="s">
        <v>39</v>
      </c>
      <c r="G54" s="143" t="s">
        <v>40</v>
      </c>
      <c r="H54" s="144" t="s">
        <v>41</v>
      </c>
      <c r="I54" s="145"/>
    </row>
    <row r="55" spans="1:9" ht="45" x14ac:dyDescent="0.2">
      <c r="A55" s="155"/>
      <c r="B55" s="309" t="s">
        <v>355</v>
      </c>
      <c r="C55" s="145" t="s">
        <v>20</v>
      </c>
      <c r="D55" s="145" t="s">
        <v>271</v>
      </c>
      <c r="E55" s="145" t="s">
        <v>54</v>
      </c>
      <c r="F55" s="145" t="s">
        <v>55</v>
      </c>
      <c r="G55" s="145" t="s">
        <v>56</v>
      </c>
      <c r="H55" s="144" t="s">
        <v>57</v>
      </c>
      <c r="I55" s="145" t="s">
        <v>340</v>
      </c>
    </row>
    <row r="56" spans="1:9" ht="15" x14ac:dyDescent="0.2">
      <c r="A56" s="155"/>
      <c r="B56" s="156" t="s">
        <v>272</v>
      </c>
      <c r="C56" s="157" t="s">
        <v>69</v>
      </c>
      <c r="D56" s="276" t="s">
        <v>273</v>
      </c>
      <c r="E56" s="276" t="s">
        <v>273</v>
      </c>
      <c r="F56" s="276" t="s">
        <v>273</v>
      </c>
      <c r="G56" s="276" t="s">
        <v>273</v>
      </c>
      <c r="H56" s="276" t="s">
        <v>273</v>
      </c>
      <c r="I56" s="276"/>
    </row>
    <row r="57" spans="1:9" ht="15" x14ac:dyDescent="0.2">
      <c r="A57" s="155"/>
      <c r="B57" s="156" t="s">
        <v>274</v>
      </c>
      <c r="C57" s="157" t="s">
        <v>69</v>
      </c>
      <c r="D57" s="276"/>
      <c r="E57" s="276"/>
      <c r="F57" s="276"/>
      <c r="G57" s="276"/>
      <c r="H57" s="276"/>
      <c r="I57" s="276"/>
    </row>
    <row r="58" spans="1:9" ht="15" x14ac:dyDescent="0.2">
      <c r="A58" s="155"/>
      <c r="B58" s="156" t="s">
        <v>275</v>
      </c>
      <c r="C58" s="157" t="s">
        <v>69</v>
      </c>
      <c r="D58" s="276" t="s">
        <v>273</v>
      </c>
      <c r="E58" s="276" t="s">
        <v>273</v>
      </c>
      <c r="F58" s="276" t="s">
        <v>273</v>
      </c>
      <c r="G58" s="276" t="s">
        <v>273</v>
      </c>
      <c r="H58" s="276" t="s">
        <v>273</v>
      </c>
      <c r="I58" s="276"/>
    </row>
    <row r="59" spans="1:9" ht="15" x14ac:dyDescent="0.2">
      <c r="A59" s="155"/>
      <c r="B59" s="156" t="s">
        <v>276</v>
      </c>
      <c r="C59" s="157" t="s">
        <v>69</v>
      </c>
      <c r="D59" s="276" t="s">
        <v>273</v>
      </c>
      <c r="E59" s="276" t="s">
        <v>273</v>
      </c>
      <c r="F59" s="276" t="s">
        <v>273</v>
      </c>
      <c r="G59" s="276" t="s">
        <v>273</v>
      </c>
      <c r="H59" s="276" t="s">
        <v>273</v>
      </c>
      <c r="I59" s="276"/>
    </row>
    <row r="60" spans="1:9" ht="15" x14ac:dyDescent="0.2">
      <c r="A60" s="155"/>
      <c r="B60" s="156" t="s">
        <v>277</v>
      </c>
      <c r="C60" s="157" t="s">
        <v>69</v>
      </c>
      <c r="D60" s="276"/>
      <c r="E60" s="276"/>
      <c r="F60" s="276"/>
      <c r="G60" s="276"/>
      <c r="H60" s="276"/>
      <c r="I60" s="276"/>
    </row>
    <row r="61" spans="1:9" ht="15" x14ac:dyDescent="0.2">
      <c r="A61" s="155"/>
      <c r="B61" s="156" t="s">
        <v>278</v>
      </c>
      <c r="C61" s="157" t="s">
        <v>69</v>
      </c>
      <c r="D61" s="276" t="s">
        <v>273</v>
      </c>
      <c r="E61" s="276" t="s">
        <v>273</v>
      </c>
      <c r="F61" s="276" t="s">
        <v>273</v>
      </c>
      <c r="G61" s="276" t="s">
        <v>273</v>
      </c>
      <c r="H61" s="276" t="s">
        <v>273</v>
      </c>
      <c r="I61" s="276"/>
    </row>
    <row r="62" spans="1:9" ht="15" x14ac:dyDescent="0.2">
      <c r="A62" s="155"/>
      <c r="B62" s="156" t="s">
        <v>279</v>
      </c>
      <c r="C62" s="157" t="s">
        <v>69</v>
      </c>
      <c r="D62" s="276"/>
      <c r="E62" s="276"/>
      <c r="F62" s="276"/>
      <c r="G62" s="276"/>
      <c r="H62" s="276"/>
      <c r="I62" s="276"/>
    </row>
    <row r="63" spans="1:9" ht="15" x14ac:dyDescent="0.2">
      <c r="A63" s="155"/>
      <c r="B63" s="156" t="s">
        <v>280</v>
      </c>
      <c r="C63" s="157" t="s">
        <v>69</v>
      </c>
      <c r="D63" s="276"/>
      <c r="E63" s="276"/>
      <c r="F63" s="276"/>
      <c r="G63" s="276"/>
      <c r="H63" s="276"/>
      <c r="I63" s="276"/>
    </row>
    <row r="64" spans="1:9" ht="15" x14ac:dyDescent="0.2">
      <c r="A64" s="155"/>
      <c r="B64" s="156" t="s">
        <v>281</v>
      </c>
      <c r="C64" s="157" t="s">
        <v>69</v>
      </c>
      <c r="D64" s="276"/>
      <c r="E64" s="276"/>
      <c r="F64" s="276"/>
      <c r="G64" s="276"/>
      <c r="H64" s="276"/>
      <c r="I64" s="276"/>
    </row>
    <row r="65" spans="1:9" ht="15" x14ac:dyDescent="0.2">
      <c r="A65" s="155"/>
      <c r="B65" s="156" t="s">
        <v>282</v>
      </c>
      <c r="C65" s="157" t="s">
        <v>69</v>
      </c>
      <c r="D65" s="276"/>
      <c r="E65" s="276"/>
      <c r="F65" s="276"/>
      <c r="G65" s="276"/>
      <c r="H65" s="276"/>
      <c r="I65" s="276"/>
    </row>
    <row r="66" spans="1:9" ht="15" x14ac:dyDescent="0.2">
      <c r="A66" s="155"/>
      <c r="B66" s="156" t="s">
        <v>283</v>
      </c>
      <c r="C66" s="157" t="s">
        <v>69</v>
      </c>
      <c r="D66" s="276"/>
      <c r="E66" s="276"/>
      <c r="F66" s="276"/>
      <c r="G66" s="276"/>
      <c r="H66" s="276"/>
      <c r="I66" s="276"/>
    </row>
    <row r="67" spans="1:9" x14ac:dyDescent="0.2">
      <c r="D67"/>
    </row>
    <row r="68" spans="1:9" ht="18.75" x14ac:dyDescent="0.2">
      <c r="B68" s="310" t="s">
        <v>335</v>
      </c>
    </row>
  </sheetData>
  <mergeCells count="2">
    <mergeCell ref="B3:C3"/>
    <mergeCell ref="B8: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CB2978F788645B54F320BA71EE01E" ma:contentTypeVersion="1" ma:contentTypeDescription="Create a new document." ma:contentTypeScope="" ma:versionID="162ef7b0fe510897a5b1751fe7021880">
  <xsd:schema xmlns:xsd="http://www.w3.org/2001/XMLSchema" xmlns:xs="http://www.w3.org/2001/XMLSchema" xmlns:p="http://schemas.microsoft.com/office/2006/metadata/properties" xmlns:ns2="c677114c-1301-44c0-8333-b4e9ed4a3055" targetNamespace="http://schemas.microsoft.com/office/2006/metadata/properties" ma:root="true" ma:fieldsID="6f0db75dfb2c861761b9993d1e6a00d1" ns2:_="">
    <xsd:import namespace="c677114c-1301-44c0-8333-b4e9ed4a3055"/>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7114c-1301-44c0-8333-b4e9ed4a30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lassificationexpirationdate xmlns="c677114c-1301-44c0-8333-b4e9ed4a3055" xsi:nil="true"/>
    <Classification xmlns="c677114c-1301-44c0-8333-b4e9ed4a3055">Internal Use</Classification>
    <SharedWithUsers xmlns="c677114c-1301-44c0-8333-b4e9ed4a3055">
      <UserInfo>
        <DisplayName>Katie Woollard</DisplayName>
        <AccountId>15689</AccountId>
        <AccountType/>
      </UserInfo>
    </SharedWithUsers>
    <_dlc_DocId xmlns="c677114c-1301-44c0-8333-b4e9ed4a3055">KJJFY5JS7FDD-236894492-138</_dlc_DocId>
    <_dlc_DocIdUrl xmlns="c677114c-1301-44c0-8333-b4e9ed4a3055">
      <Url>https://uusp/uu/DWMP/_layouts/15/DocIdRedir.aspx?ID=KJJFY5JS7FDD-236894492-138</Url>
      <Description>KJJFY5JS7FDD-236894492-138</Description>
    </_dlc_DocIdUrl>
  </documentManagement>
</p:properties>
</file>

<file path=customXml/itemProps1.xml><?xml version="1.0" encoding="utf-8"?>
<ds:datastoreItem xmlns:ds="http://schemas.openxmlformats.org/officeDocument/2006/customXml" ds:itemID="{D96EBC89-D4F2-4A7B-8B42-F751A3D11D4F}"/>
</file>

<file path=customXml/itemProps2.xml><?xml version="1.0" encoding="utf-8"?>
<ds:datastoreItem xmlns:ds="http://schemas.openxmlformats.org/officeDocument/2006/customXml" ds:itemID="{43A57561-36F3-4156-88E3-543CA5BE8632}">
  <ds:schemaRefs>
    <ds:schemaRef ds:uri="http://schemas.microsoft.com/sharepoint/v3/contenttype/forms"/>
  </ds:schemaRefs>
</ds:datastoreItem>
</file>

<file path=customXml/itemProps3.xml><?xml version="1.0" encoding="utf-8"?>
<ds:datastoreItem xmlns:ds="http://schemas.openxmlformats.org/officeDocument/2006/customXml" ds:itemID="{D4AB5AD1-EDB3-45B0-9070-6F8D046091BF}">
  <ds:schemaRefs>
    <ds:schemaRef ds:uri="http://schemas.microsoft.com/sharepoint/events"/>
  </ds:schemaRefs>
</ds:datastoreItem>
</file>

<file path=customXml/itemProps4.xml><?xml version="1.0" encoding="utf-8"?>
<ds:datastoreItem xmlns:ds="http://schemas.openxmlformats.org/officeDocument/2006/customXml" ds:itemID="{B427259A-252A-4813-AC68-4F263A5573F4}">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c677114c-1301-44c0-8333-b4e9ed4a30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 - READ FIRST</vt:lpstr>
      <vt:lpstr>UUW Disclaimer</vt:lpstr>
      <vt:lpstr>Line definitions</vt:lpstr>
      <vt:lpstr>1. Outcomes</vt:lpstr>
      <vt:lpstr>2. Expenditure</vt:lpstr>
      <vt:lpstr>3. Adaptive Plans</vt:lpstr>
      <vt:lpstr>'1. Outcomes'!Print_Area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Watson</dc:creator>
  <cp:keywords/>
  <dc:description/>
  <cp:lastModifiedBy>Fynn, Tim</cp:lastModifiedBy>
  <cp:revision/>
  <cp:lastPrinted>2022-08-31T15:17:08Z</cp:lastPrinted>
  <dcterms:created xsi:type="dcterms:W3CDTF">2021-11-08T20:44:44Z</dcterms:created>
  <dcterms:modified xsi:type="dcterms:W3CDTF">2023-05-31T11:24:22Z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0x01010008BCB2978F788645B54F320BA71EE01E</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1900;#PR24 policy development|60fd7036-82fb-42a0-a747-3db10d29a5a3</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haredWithUsers">
    <vt:lpwstr>15689;#Katie Woollard</vt:lpwstr>
  </property>
  <property fmtid="{D5CDD505-2E9C-101B-9397-08002B2CF9AE}" pid="14" name="MSIP_Label_5ee7b979-c6a0-46e5-ae95-f7f5c2a744b6_Enabled">
    <vt:lpwstr>true</vt:lpwstr>
  </property>
  <property fmtid="{D5CDD505-2E9C-101B-9397-08002B2CF9AE}" pid="15" name="MSIP_Label_5ee7b979-c6a0-46e5-ae95-f7f5c2a744b6_SetDate">
    <vt:lpwstr>2022-07-31T17:08:29Z</vt:lpwstr>
  </property>
  <property fmtid="{D5CDD505-2E9C-101B-9397-08002B2CF9AE}" pid="16" name="MSIP_Label_5ee7b979-c6a0-46e5-ae95-f7f5c2a744b6_Method">
    <vt:lpwstr>Standard</vt:lpwstr>
  </property>
  <property fmtid="{D5CDD505-2E9C-101B-9397-08002B2CF9AE}" pid="17" name="MSIP_Label_5ee7b979-c6a0-46e5-ae95-f7f5c2a744b6_Name">
    <vt:lpwstr>UNCLASSIFIED</vt:lpwstr>
  </property>
  <property fmtid="{D5CDD505-2E9C-101B-9397-08002B2CF9AE}" pid="18" name="MSIP_Label_5ee7b979-c6a0-46e5-ae95-f7f5c2a744b6_SiteId">
    <vt:lpwstr>e15c1e99-7be3-495c-978e-eca7b8ea9f31</vt:lpwstr>
  </property>
  <property fmtid="{D5CDD505-2E9C-101B-9397-08002B2CF9AE}" pid="19" name="MSIP_Label_5ee7b979-c6a0-46e5-ae95-f7f5c2a744b6_ActionId">
    <vt:lpwstr>159c1fdd-bb62-42d8-a981-4adc55591860</vt:lpwstr>
  </property>
  <property fmtid="{D5CDD505-2E9C-101B-9397-08002B2CF9AE}" pid="20" name="MSIP_Label_5ee7b979-c6a0-46e5-ae95-f7f5c2a744b6_ContentBits">
    <vt:lpwstr>0</vt:lpwstr>
  </property>
  <property fmtid="{D5CDD505-2E9C-101B-9397-08002B2CF9AE}" pid="21" name="MediaServiceImageTags">
    <vt:lpwstr/>
  </property>
  <property fmtid="{D5CDD505-2E9C-101B-9397-08002B2CF9AE}" pid="22" name="_dlc_DocIdItemGuid">
    <vt:lpwstr>470a0394-953e-48b3-a060-4c2723ff91ce</vt:lpwstr>
  </property>
</Properties>
</file>