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uuplc-my.sharepoint.com/personal/adam_miller_uuplc_co_uk/Documents/Desktop/"/>
    </mc:Choice>
  </mc:AlternateContent>
  <xr:revisionPtr revIDLastSave="3" documentId="8_{D8239B7E-C25D-4B49-9306-30BA28CC65D1}" xr6:coauthVersionLast="47" xr6:coauthVersionMax="47" xr10:uidLastSave="{597F7845-717B-4C79-A110-D755A076CDF8}"/>
  <bookViews>
    <workbookView xWindow="-120" yWindow="-120" windowWidth="29040" windowHeight="15720" tabRatio="601" xr2:uid="{00000000-000D-0000-FFFF-FFFF00000000}"/>
  </bookViews>
  <sheets>
    <sheet name="Work Package Detail" sheetId="1" r:id="rId1"/>
    <sheet name="Sketch" sheetId="4" r:id="rId2"/>
    <sheet name="Photos" sheetId="5" r:id="rId3"/>
    <sheet name="Further works" sheetId="6" r:id="rId4"/>
    <sheet name="For Lookups" sheetId="3" state="hidden" r:id="rId5"/>
  </sheets>
  <externalReferences>
    <externalReference r:id="rId6"/>
    <externalReference r:id="rId7"/>
    <externalReference r:id="rId8"/>
  </externalReferences>
  <definedNames>
    <definedName name="_xlnm._FilterDatabase" localSheetId="4" hidden="1">'For Lookups'!$A$1:$AX$289</definedName>
    <definedName name="Abandonment">'For Lookups'!$B$101:$B$132</definedName>
    <definedName name="Abortive">'For Lookups'!#REF!</definedName>
    <definedName name="AccessRequirement" comment="Any access issues for the work">'For Lookups'!$AA$3:$AA$9</definedName>
    <definedName name="Ancillaries">'For Lookups'!$B$127:$B$139</definedName>
    <definedName name="Area" comment="For stating what area the project sits in">'For Lookups'!$AQ$3:$AQ$59</definedName>
    <definedName name="Blockages">'For Lookups'!$B$140:$B$155</definedName>
    <definedName name="Brickwork">'For Lookups'!#REF!</definedName>
    <definedName name="BrickworkStonewalls">'For Lookups'!$B$287:$B$289</definedName>
    <definedName name="Cause">[1]Validation!$R$6:$R$14</definedName>
    <definedName name="CCTV">'For Lookups'!$B$162:$B$167</definedName>
    <definedName name="ChambersandCovers">'For Lookups'!$B$2:$B$75</definedName>
    <definedName name="CleanUp">'For Lookups'!$B$156:$B$161</definedName>
    <definedName name="Cleanups">'For Lookups'!$B$141:$B$146</definedName>
    <definedName name="ClearDebris">'For Lookups'!$B$133</definedName>
    <definedName name="Committed_performance">[1]Control!$D$12:$I$12</definedName>
    <definedName name="ConnectivitySurveys">'For Lookups'!$B$159:$B$161</definedName>
    <definedName name="Current_LBE">[1]Control!$D$11:$I$11</definedName>
    <definedName name="CustomerImpact" comment="How does this impact the customer">'For Lookups'!$AM$3:$AM$14</definedName>
    <definedName name="Dcarea">[1]Validation!$V$8:$V$55</definedName>
    <definedName name="Depth" comment="For Depth of Dig">'For Lookups'!$K$3:$K$8</definedName>
    <definedName name="Desc">'[2]Ww Network Codes'!$A$3:$A$303</definedName>
    <definedName name="DrawoffOverpumping">'For Lookups'!$B$168:$B$175</definedName>
    <definedName name="Dropshafts">'For Lookups'!$B$76:$B$82</definedName>
    <definedName name="Fencing">'For Lookups'!$B$92</definedName>
    <definedName name="Function">[1]Validation!$AZ$7:$AZ$10</definedName>
    <definedName name="GroundWorks">'For Lookups'!$B$70:$B$99</definedName>
    <definedName name="GroundWorksBackfill">'For Lookups'!$B$93:$B$100</definedName>
    <definedName name="Gullies">'For Lookups'!$B$134:$B$140</definedName>
    <definedName name="HealthandSafety">'For Lookups'!$AK$3:$AK$9</definedName>
    <definedName name="Impact" comment="Impact of Incident">'For Lookups'!$Q$4:$Q$11</definedName>
    <definedName name="IMPACTPATCH">[1]Validation!$K$7:$K$14</definedName>
    <definedName name="Investigation">'For Lookups'!$B$147:$B$156</definedName>
    <definedName name="MakeSafe">'For Lookups'!$B$83:$B$91</definedName>
    <definedName name="Manholes">'For Lookups'!$B$2:$B$69</definedName>
    <definedName name="Material">[1]Validation!$BB$7:$BB$26</definedName>
    <definedName name="MitigatingAction">[1]Validation!$M$7:$M$13</definedName>
    <definedName name="NewSewer">'For Lookups'!$B$203:$B$276</definedName>
    <definedName name="NewSewers">'For Lookups'!$B$176:$B$232</definedName>
    <definedName name="NMarea">[1]Validation!$AY$7:$AY$14</definedName>
    <definedName name="NSI">'For Lookups'!#REF!</definedName>
    <definedName name="Overpumping">'For Lookups'!$B$195:$B$202</definedName>
    <definedName name="OverpumpingDrawoff" comment="Is their any flow control being done or required">'For Lookups'!$AE$3:$AE$6</definedName>
    <definedName name="Penalty_Incentive_rate">[1]Control!$D$19:$I$19</definedName>
    <definedName name="PipeLength">'For Lookups'!$O$3:$O$9</definedName>
    <definedName name="PipeSize" comment="For size of pipe">'For Lookups'!$M$3:$M$12</definedName>
    <definedName name="Pipesizes">[1]Validation!$BA$7:$BA$27</definedName>
    <definedName name="PreSite" comment="Does the site need pre-siting?">'For Lookups'!$AC$3:$AC$5</definedName>
    <definedName name="_xlnm.Print_Area" localSheetId="0">'Work Package Detail'!$A$1:$Z$71</definedName>
    <definedName name="ProximityBuilding" comment="Distance from nearest building">'For Lookups'!$S$3:$S$6</definedName>
    <definedName name="ProximityRailway">'For Lookups'!$U$3:$U$5</definedName>
    <definedName name="Remedial">'For Lookups'!#REF!</definedName>
    <definedName name="Repairs">'For Lookups'!$B$277:$B$289</definedName>
    <definedName name="RepairSewers">'For Lookups'!$B$233:$B$286</definedName>
    <definedName name="Repeat" comment="Is this a repeat incident">'For Lookups'!$AG$3:$AG$5</definedName>
    <definedName name="RepeatRisk">'For Lookups'!$AS$3:$AS$9</definedName>
    <definedName name="RepeatTimeframe" comment="How long will it be before it repeats again">'For Lookups'!$AI$3:$AI$8</definedName>
    <definedName name="Reporting">'For Lookups'!$B$158</definedName>
    <definedName name="Reward_cap">[1]Control!$D$16:$I$16</definedName>
    <definedName name="Reward_Incentive_rate">[1]Control!$D$20:$I$20</definedName>
    <definedName name="Sewercategory">[1]Validation!$BD$7:$BD$13</definedName>
    <definedName name="Shape">[1]Validation!$BC$7:$BC$17</definedName>
    <definedName name="SIM">[1]Validation!$U$7:$U$18</definedName>
    <definedName name="SLA" comment="Work Response Time">'For Lookups'!$AO$3:$AO$5</definedName>
    <definedName name="StopCodes">'For Lookups'!$B$2:$B$289</definedName>
    <definedName name="StopGroup" comment="For help in searching for Stop codes">'For Lookups'!$AR$3:$AR$20</definedName>
    <definedName name="Structural">'For Lookups'!$W$3:$W$6</definedName>
    <definedName name="TMRequirement">'For Lookups'!$Y$3:$Y$6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1" i="6" l="1"/>
  <c r="I41" i="6"/>
  <c r="D50" i="6" s="1"/>
  <c r="M39" i="6"/>
  <c r="M11" i="6"/>
  <c r="I11" i="6"/>
  <c r="D20" i="6" s="1"/>
  <c r="M9" i="6"/>
  <c r="AR20" i="3"/>
  <c r="AR19" i="3"/>
  <c r="AR18" i="3"/>
  <c r="AR17" i="3"/>
  <c r="AR16" i="3"/>
  <c r="AR15" i="3"/>
  <c r="AR14" i="3"/>
  <c r="AR13" i="3"/>
  <c r="AR12" i="3"/>
  <c r="AR11" i="3"/>
  <c r="AR10" i="3"/>
  <c r="AR9" i="3"/>
  <c r="AR8" i="3"/>
  <c r="AR7" i="3"/>
  <c r="AR6" i="3"/>
  <c r="AR5" i="3"/>
  <c r="AR4" i="3"/>
  <c r="I2" i="3"/>
  <c r="J2" i="3" s="1"/>
  <c r="I3" i="3"/>
  <c r="J3" i="3"/>
  <c r="I4" i="3"/>
  <c r="J4" i="3" s="1"/>
  <c r="I5" i="3"/>
  <c r="J5" i="3"/>
  <c r="I6" i="3"/>
  <c r="J6" i="3" s="1"/>
  <c r="I7" i="3"/>
  <c r="J7" i="3" s="1"/>
  <c r="I8" i="3"/>
  <c r="J8" i="3" s="1"/>
  <c r="I9" i="3"/>
  <c r="J9" i="3"/>
  <c r="I10" i="3"/>
  <c r="J10" i="3" s="1"/>
  <c r="I11" i="3"/>
  <c r="J11" i="3"/>
  <c r="I12" i="3"/>
  <c r="J12" i="3" s="1"/>
  <c r="I13" i="3"/>
  <c r="J13" i="3" s="1"/>
  <c r="I14" i="3"/>
  <c r="J14" i="3" s="1"/>
  <c r="I15" i="3"/>
  <c r="J15" i="3" s="1"/>
  <c r="I16" i="3"/>
  <c r="J16" i="3" s="1"/>
  <c r="I17" i="3"/>
  <c r="J17" i="3"/>
  <c r="I18" i="3"/>
  <c r="J18" i="3" s="1"/>
  <c r="I19" i="3"/>
  <c r="J19" i="3" s="1"/>
  <c r="I20" i="3"/>
  <c r="J20" i="3" s="1"/>
  <c r="I21" i="3"/>
  <c r="J21" i="3"/>
  <c r="I22" i="3"/>
  <c r="J22" i="3" s="1"/>
  <c r="I23" i="3"/>
  <c r="J23" i="3" s="1"/>
  <c r="I24" i="3"/>
  <c r="J24" i="3" s="1"/>
  <c r="I25" i="3"/>
  <c r="J25" i="3"/>
  <c r="I26" i="3"/>
  <c r="J26" i="3" s="1"/>
  <c r="I27" i="3"/>
  <c r="J27" i="3" s="1"/>
  <c r="I28" i="3"/>
  <c r="J28" i="3" s="1"/>
  <c r="I29" i="3"/>
  <c r="J29" i="3"/>
  <c r="I30" i="3"/>
  <c r="J30" i="3" s="1"/>
  <c r="I31" i="3"/>
  <c r="J31" i="3" s="1"/>
  <c r="I32" i="3"/>
  <c r="J32" i="3" s="1"/>
  <c r="I33" i="3"/>
  <c r="J33" i="3"/>
  <c r="I34" i="3"/>
  <c r="J34" i="3" s="1"/>
  <c r="I35" i="3"/>
  <c r="J35" i="3" s="1"/>
  <c r="I36" i="3"/>
  <c r="J36" i="3" s="1"/>
  <c r="I37" i="3"/>
  <c r="J37" i="3"/>
  <c r="I38" i="3"/>
  <c r="J38" i="3" s="1"/>
  <c r="I39" i="3"/>
  <c r="J39" i="3" s="1"/>
  <c r="I40" i="3"/>
  <c r="J40" i="3" s="1"/>
  <c r="I41" i="3"/>
  <c r="J41" i="3"/>
  <c r="I42" i="3"/>
  <c r="J42" i="3" s="1"/>
  <c r="I43" i="3"/>
  <c r="J43" i="3" s="1"/>
  <c r="I44" i="3"/>
  <c r="J44" i="3" s="1"/>
  <c r="I45" i="3"/>
  <c r="J45" i="3"/>
  <c r="I46" i="3"/>
  <c r="J46" i="3" s="1"/>
  <c r="I47" i="3"/>
  <c r="J47" i="3" s="1"/>
  <c r="I48" i="3"/>
  <c r="J48" i="3" s="1"/>
  <c r="I49" i="3"/>
  <c r="J49" i="3"/>
  <c r="I50" i="3"/>
  <c r="J50" i="3" s="1"/>
  <c r="I51" i="3"/>
  <c r="J51" i="3" s="1"/>
  <c r="I52" i="3"/>
  <c r="J52" i="3" s="1"/>
  <c r="I53" i="3"/>
  <c r="J53" i="3"/>
  <c r="I54" i="3"/>
  <c r="J54" i="3" s="1"/>
  <c r="I55" i="3"/>
  <c r="J55" i="3" s="1"/>
  <c r="I56" i="3"/>
  <c r="J56" i="3" s="1"/>
  <c r="I57" i="3"/>
  <c r="J57" i="3"/>
  <c r="I58" i="3"/>
  <c r="J58" i="3" s="1"/>
  <c r="I59" i="3"/>
  <c r="J59" i="3" s="1"/>
  <c r="I60" i="3"/>
  <c r="J60" i="3" s="1"/>
  <c r="I61" i="3"/>
  <c r="J61" i="3"/>
  <c r="I62" i="3"/>
  <c r="J62" i="3" s="1"/>
  <c r="I63" i="3"/>
  <c r="J63" i="3" s="1"/>
  <c r="I64" i="3"/>
  <c r="J64" i="3" s="1"/>
  <c r="I65" i="3"/>
  <c r="J65" i="3"/>
  <c r="I66" i="3"/>
  <c r="J66" i="3" s="1"/>
  <c r="I67" i="3"/>
  <c r="J67" i="3" s="1"/>
  <c r="I68" i="3"/>
  <c r="J68" i="3" s="1"/>
  <c r="I69" i="3"/>
  <c r="J69" i="3"/>
  <c r="I70" i="3"/>
  <c r="J70" i="3" s="1"/>
  <c r="I71" i="3"/>
  <c r="J71" i="3" s="1"/>
  <c r="I72" i="3"/>
  <c r="J72" i="3" s="1"/>
  <c r="I73" i="3"/>
  <c r="J73" i="3" s="1"/>
  <c r="I74" i="3"/>
  <c r="J74" i="3" s="1"/>
  <c r="I75" i="3"/>
  <c r="J75" i="3" s="1"/>
  <c r="I76" i="3"/>
  <c r="J76" i="3" s="1"/>
  <c r="I77" i="3"/>
  <c r="J77" i="3" s="1"/>
  <c r="I78" i="3"/>
  <c r="J78" i="3" s="1"/>
  <c r="I79" i="3"/>
  <c r="J79" i="3" s="1"/>
  <c r="I80" i="3"/>
  <c r="J80" i="3" s="1"/>
  <c r="I81" i="3"/>
  <c r="J81" i="3" s="1"/>
  <c r="I82" i="3"/>
  <c r="J82" i="3" s="1"/>
  <c r="I83" i="3"/>
  <c r="J83" i="3" s="1"/>
  <c r="I84" i="3"/>
  <c r="J84" i="3" s="1"/>
  <c r="I85" i="3"/>
  <c r="J85" i="3" s="1"/>
  <c r="I86" i="3"/>
  <c r="J86" i="3" s="1"/>
  <c r="I87" i="3"/>
  <c r="J87" i="3" s="1"/>
  <c r="I88" i="3"/>
  <c r="J88" i="3" s="1"/>
  <c r="I89" i="3"/>
  <c r="J89" i="3" s="1"/>
  <c r="I90" i="3"/>
  <c r="J90" i="3" s="1"/>
  <c r="I91" i="3"/>
  <c r="J91" i="3" s="1"/>
  <c r="I92" i="3"/>
  <c r="J92" i="3" s="1"/>
  <c r="I93" i="3"/>
  <c r="J93" i="3" s="1"/>
  <c r="I94" i="3"/>
  <c r="J94" i="3" s="1"/>
  <c r="I95" i="3"/>
  <c r="J95" i="3" s="1"/>
  <c r="I96" i="3"/>
  <c r="J96" i="3" s="1"/>
  <c r="I97" i="3"/>
  <c r="J97" i="3" s="1"/>
  <c r="I98" i="3"/>
  <c r="J98" i="3" s="1"/>
  <c r="I99" i="3"/>
  <c r="J99" i="3" s="1"/>
  <c r="I100" i="3"/>
  <c r="J100" i="3" s="1"/>
  <c r="I101" i="3"/>
  <c r="J101" i="3" s="1"/>
  <c r="I102" i="3"/>
  <c r="J102" i="3" s="1"/>
  <c r="I103" i="3"/>
  <c r="J103" i="3" s="1"/>
  <c r="I104" i="3"/>
  <c r="J104" i="3" s="1"/>
  <c r="I105" i="3"/>
  <c r="J105" i="3" s="1"/>
  <c r="I106" i="3"/>
  <c r="J106" i="3" s="1"/>
  <c r="I107" i="3"/>
  <c r="J107" i="3" s="1"/>
  <c r="I108" i="3"/>
  <c r="J108" i="3" s="1"/>
  <c r="I109" i="3"/>
  <c r="J109" i="3" s="1"/>
  <c r="I110" i="3"/>
  <c r="J110" i="3" s="1"/>
  <c r="I111" i="3"/>
  <c r="J111" i="3" s="1"/>
  <c r="I112" i="3"/>
  <c r="J112" i="3" s="1"/>
  <c r="I113" i="3"/>
  <c r="J113" i="3" s="1"/>
  <c r="I114" i="3"/>
  <c r="J114" i="3" s="1"/>
  <c r="I115" i="3"/>
  <c r="J115" i="3" s="1"/>
  <c r="I116" i="3"/>
  <c r="J116" i="3" s="1"/>
  <c r="I117" i="3"/>
  <c r="J117" i="3" s="1"/>
  <c r="I118" i="3"/>
  <c r="J118" i="3" s="1"/>
  <c r="I119" i="3"/>
  <c r="J119" i="3" s="1"/>
  <c r="I120" i="3"/>
  <c r="J120" i="3" s="1"/>
  <c r="I121" i="3"/>
  <c r="J121" i="3" s="1"/>
  <c r="I122" i="3"/>
  <c r="J122" i="3" s="1"/>
  <c r="I123" i="3"/>
  <c r="J123" i="3" s="1"/>
  <c r="I124" i="3"/>
  <c r="J124" i="3" s="1"/>
  <c r="I125" i="3"/>
  <c r="J125" i="3" s="1"/>
  <c r="I126" i="3"/>
  <c r="J126" i="3" s="1"/>
  <c r="I127" i="3"/>
  <c r="J127" i="3" s="1"/>
  <c r="I128" i="3"/>
  <c r="J128" i="3" s="1"/>
  <c r="I129" i="3"/>
  <c r="J129" i="3" s="1"/>
  <c r="I130" i="3"/>
  <c r="J130" i="3" s="1"/>
  <c r="I131" i="3"/>
  <c r="J131" i="3" s="1"/>
  <c r="I132" i="3"/>
  <c r="J132" i="3" s="1"/>
  <c r="I133" i="3"/>
  <c r="J133" i="3" s="1"/>
  <c r="I134" i="3"/>
  <c r="J134" i="3" s="1"/>
  <c r="I135" i="3"/>
  <c r="J135" i="3" s="1"/>
  <c r="I136" i="3"/>
  <c r="J136" i="3" s="1"/>
  <c r="I137" i="3"/>
  <c r="J137" i="3" s="1"/>
  <c r="I138" i="3"/>
  <c r="J138" i="3" s="1"/>
  <c r="I139" i="3"/>
  <c r="J139" i="3" s="1"/>
  <c r="I140" i="3"/>
  <c r="J140" i="3" s="1"/>
  <c r="I141" i="3"/>
  <c r="J141" i="3" s="1"/>
  <c r="I142" i="3"/>
  <c r="J142" i="3" s="1"/>
  <c r="I143" i="3"/>
  <c r="J143" i="3" s="1"/>
  <c r="I144" i="3"/>
  <c r="J144" i="3" s="1"/>
  <c r="I145" i="3"/>
  <c r="J145" i="3" s="1"/>
  <c r="I146" i="3"/>
  <c r="J146" i="3" s="1"/>
  <c r="I147" i="3"/>
  <c r="J147" i="3" s="1"/>
  <c r="I148" i="3"/>
  <c r="J148" i="3" s="1"/>
  <c r="I149" i="3"/>
  <c r="J149" i="3" s="1"/>
  <c r="I150" i="3"/>
  <c r="J150" i="3" s="1"/>
  <c r="I151" i="3"/>
  <c r="J151" i="3" s="1"/>
  <c r="I152" i="3"/>
  <c r="J152" i="3" s="1"/>
  <c r="I153" i="3"/>
  <c r="J153" i="3" s="1"/>
  <c r="I154" i="3"/>
  <c r="J154" i="3" s="1"/>
  <c r="I155" i="3"/>
  <c r="J155" i="3" s="1"/>
  <c r="I156" i="3"/>
  <c r="J156" i="3" s="1"/>
  <c r="I157" i="3"/>
  <c r="J157" i="3" s="1"/>
  <c r="I158" i="3"/>
  <c r="J158" i="3" s="1"/>
  <c r="I159" i="3"/>
  <c r="J159" i="3" s="1"/>
  <c r="I160" i="3"/>
  <c r="J160" i="3" s="1"/>
  <c r="I161" i="3"/>
  <c r="J161" i="3" s="1"/>
  <c r="I162" i="3"/>
  <c r="J162" i="3" s="1"/>
  <c r="I163" i="3"/>
  <c r="J163" i="3" s="1"/>
  <c r="I164" i="3"/>
  <c r="J164" i="3" s="1"/>
  <c r="I165" i="3"/>
  <c r="J165" i="3" s="1"/>
  <c r="I166" i="3"/>
  <c r="J166" i="3" s="1"/>
  <c r="I167" i="3"/>
  <c r="J167" i="3" s="1"/>
  <c r="I168" i="3"/>
  <c r="J168" i="3" s="1"/>
  <c r="I169" i="3"/>
  <c r="J169" i="3" s="1"/>
  <c r="I170" i="3"/>
  <c r="J170" i="3" s="1"/>
  <c r="I171" i="3"/>
  <c r="J171" i="3" s="1"/>
  <c r="I172" i="3"/>
  <c r="J172" i="3" s="1"/>
  <c r="I173" i="3"/>
  <c r="J173" i="3" s="1"/>
  <c r="I174" i="3"/>
  <c r="J174" i="3" s="1"/>
  <c r="I175" i="3"/>
  <c r="J175" i="3" s="1"/>
  <c r="I176" i="3"/>
  <c r="J176" i="3" s="1"/>
  <c r="I177" i="3"/>
  <c r="J177" i="3" s="1"/>
  <c r="I178" i="3"/>
  <c r="J178" i="3" s="1"/>
  <c r="I179" i="3"/>
  <c r="J179" i="3" s="1"/>
  <c r="I180" i="3"/>
  <c r="J180" i="3" s="1"/>
  <c r="I181" i="3"/>
  <c r="J181" i="3" s="1"/>
  <c r="I182" i="3"/>
  <c r="J182" i="3" s="1"/>
  <c r="I183" i="3"/>
  <c r="J183" i="3" s="1"/>
  <c r="I184" i="3"/>
  <c r="J184" i="3" s="1"/>
  <c r="I185" i="3"/>
  <c r="J185" i="3" s="1"/>
  <c r="I186" i="3"/>
  <c r="J186" i="3" s="1"/>
  <c r="I187" i="3"/>
  <c r="J187" i="3" s="1"/>
  <c r="I188" i="3"/>
  <c r="J188" i="3" s="1"/>
  <c r="I189" i="3"/>
  <c r="J189" i="3" s="1"/>
  <c r="I190" i="3"/>
  <c r="J190" i="3" s="1"/>
  <c r="I191" i="3"/>
  <c r="J191" i="3" s="1"/>
  <c r="I192" i="3"/>
  <c r="J192" i="3" s="1"/>
  <c r="I193" i="3"/>
  <c r="J193" i="3" s="1"/>
  <c r="I194" i="3"/>
  <c r="J194" i="3" s="1"/>
  <c r="I195" i="3"/>
  <c r="J195" i="3" s="1"/>
  <c r="I196" i="3"/>
  <c r="J196" i="3" s="1"/>
  <c r="I197" i="3"/>
  <c r="J197" i="3" s="1"/>
  <c r="I198" i="3"/>
  <c r="J198" i="3" s="1"/>
  <c r="I200" i="3"/>
  <c r="J200" i="3" s="1"/>
  <c r="I201" i="3"/>
  <c r="J201" i="3" s="1"/>
  <c r="I202" i="3"/>
  <c r="J202" i="3" s="1"/>
  <c r="I203" i="3"/>
  <c r="J203" i="3" s="1"/>
  <c r="I204" i="3"/>
  <c r="J204" i="3" s="1"/>
  <c r="I205" i="3"/>
  <c r="J205" i="3" s="1"/>
  <c r="I206" i="3"/>
  <c r="J206" i="3" s="1"/>
  <c r="I207" i="3"/>
  <c r="J207" i="3" s="1"/>
  <c r="I208" i="3"/>
  <c r="J208" i="3" s="1"/>
  <c r="I209" i="3"/>
  <c r="J209" i="3" s="1"/>
  <c r="I210" i="3"/>
  <c r="J210" i="3" s="1"/>
  <c r="I211" i="3"/>
  <c r="J211" i="3" s="1"/>
  <c r="I212" i="3"/>
  <c r="J212" i="3" s="1"/>
  <c r="I213" i="3"/>
  <c r="J213" i="3" s="1"/>
  <c r="I214" i="3"/>
  <c r="J214" i="3" s="1"/>
  <c r="I215" i="3"/>
  <c r="J215" i="3" s="1"/>
  <c r="I216" i="3"/>
  <c r="J216" i="3" s="1"/>
  <c r="I217" i="3"/>
  <c r="J217" i="3" s="1"/>
  <c r="I218" i="3"/>
  <c r="J218" i="3" s="1"/>
  <c r="I219" i="3"/>
  <c r="J219" i="3" s="1"/>
  <c r="I220" i="3"/>
  <c r="J220" i="3" s="1"/>
  <c r="I221" i="3"/>
  <c r="J221" i="3" s="1"/>
  <c r="I222" i="3"/>
  <c r="J222" i="3" s="1"/>
  <c r="I223" i="3"/>
  <c r="J223" i="3" s="1"/>
  <c r="I224" i="3"/>
  <c r="J224" i="3" s="1"/>
  <c r="I225" i="3"/>
  <c r="J225" i="3" s="1"/>
  <c r="I226" i="3"/>
  <c r="J226" i="3" s="1"/>
  <c r="I227" i="3"/>
  <c r="J227" i="3" s="1"/>
  <c r="I228" i="3"/>
  <c r="J228" i="3" s="1"/>
  <c r="I229" i="3"/>
  <c r="J229" i="3" s="1"/>
  <c r="I230" i="3"/>
  <c r="J230" i="3" s="1"/>
  <c r="I231" i="3"/>
  <c r="J231" i="3" s="1"/>
  <c r="I232" i="3"/>
  <c r="J232" i="3" s="1"/>
  <c r="I233" i="3"/>
  <c r="J233" i="3" s="1"/>
  <c r="I234" i="3"/>
  <c r="J234" i="3" s="1"/>
  <c r="I235" i="3"/>
  <c r="J235" i="3" s="1"/>
  <c r="I236" i="3"/>
  <c r="J236" i="3" s="1"/>
  <c r="I237" i="3"/>
  <c r="J237" i="3" s="1"/>
  <c r="I238" i="3"/>
  <c r="J238" i="3" s="1"/>
  <c r="I239" i="3"/>
  <c r="J239" i="3" s="1"/>
  <c r="I240" i="3"/>
  <c r="J240" i="3" s="1"/>
  <c r="I241" i="3"/>
  <c r="J241" i="3" s="1"/>
  <c r="I242" i="3"/>
  <c r="J242" i="3" s="1"/>
  <c r="I243" i="3"/>
  <c r="J243" i="3" s="1"/>
  <c r="I244" i="3"/>
  <c r="J244" i="3" s="1"/>
  <c r="I245" i="3"/>
  <c r="J245" i="3" s="1"/>
  <c r="I246" i="3"/>
  <c r="J246" i="3" s="1"/>
  <c r="I247" i="3"/>
  <c r="J247" i="3" s="1"/>
  <c r="I248" i="3"/>
  <c r="J248" i="3" s="1"/>
  <c r="I249" i="3"/>
  <c r="J249" i="3" s="1"/>
  <c r="I250" i="3"/>
  <c r="J250" i="3" s="1"/>
  <c r="I251" i="3"/>
  <c r="J251" i="3" s="1"/>
  <c r="I252" i="3"/>
  <c r="J252" i="3" s="1"/>
  <c r="I253" i="3"/>
  <c r="J253" i="3" s="1"/>
  <c r="I254" i="3"/>
  <c r="J254" i="3" s="1"/>
  <c r="I255" i="3"/>
  <c r="J255" i="3" s="1"/>
  <c r="I256" i="3"/>
  <c r="J256" i="3" s="1"/>
  <c r="I257" i="3"/>
  <c r="J257" i="3" s="1"/>
  <c r="I258" i="3"/>
  <c r="J258" i="3" s="1"/>
  <c r="I259" i="3"/>
  <c r="J259" i="3" s="1"/>
  <c r="I260" i="3"/>
  <c r="J260" i="3" s="1"/>
  <c r="I261" i="3"/>
  <c r="J261" i="3" s="1"/>
  <c r="I262" i="3"/>
  <c r="J262" i="3" s="1"/>
  <c r="I263" i="3"/>
  <c r="J263" i="3" s="1"/>
  <c r="I264" i="3"/>
  <c r="J264" i="3" s="1"/>
  <c r="I265" i="3"/>
  <c r="J265" i="3" s="1"/>
  <c r="I266" i="3"/>
  <c r="J266" i="3" s="1"/>
  <c r="I267" i="3"/>
  <c r="J267" i="3" s="1"/>
  <c r="I268" i="3"/>
  <c r="J268" i="3" s="1"/>
  <c r="I269" i="3"/>
  <c r="J269" i="3" s="1"/>
  <c r="I270" i="3"/>
  <c r="J270" i="3" s="1"/>
  <c r="I271" i="3"/>
  <c r="J271" i="3" s="1"/>
  <c r="I272" i="3"/>
  <c r="J272" i="3" s="1"/>
  <c r="I273" i="3"/>
  <c r="J273" i="3" s="1"/>
  <c r="I274" i="3"/>
  <c r="J274" i="3" s="1"/>
  <c r="I275" i="3"/>
  <c r="J275" i="3" s="1"/>
  <c r="I276" i="3"/>
  <c r="J276" i="3" s="1"/>
  <c r="I277" i="3"/>
  <c r="J277" i="3" s="1"/>
  <c r="I278" i="3"/>
  <c r="J278" i="3" s="1"/>
  <c r="I279" i="3"/>
  <c r="J279" i="3" s="1"/>
  <c r="I280" i="3"/>
  <c r="J280" i="3" s="1"/>
  <c r="I281" i="3"/>
  <c r="J281" i="3" s="1"/>
  <c r="I282" i="3"/>
  <c r="J282" i="3" s="1"/>
  <c r="I283" i="3"/>
  <c r="J283" i="3" s="1"/>
  <c r="I284" i="3"/>
  <c r="J284" i="3" s="1"/>
  <c r="I285" i="3"/>
  <c r="J285" i="3" s="1"/>
  <c r="I286" i="3"/>
  <c r="J286" i="3" s="1"/>
  <c r="I287" i="3"/>
  <c r="J287" i="3" s="1"/>
  <c r="I288" i="3"/>
  <c r="J288" i="3" s="1"/>
  <c r="I289" i="3"/>
  <c r="J289" i="3" s="1"/>
  <c r="I199" i="3"/>
  <c r="J199" i="3" s="1"/>
  <c r="Q37" i="6"/>
</calcChain>
</file>

<file path=xl/sharedStrings.xml><?xml version="1.0" encoding="utf-8"?>
<sst xmlns="http://schemas.openxmlformats.org/spreadsheetml/2006/main" count="1597" uniqueCount="1002">
  <si>
    <t>REDLINE</t>
  </si>
  <si>
    <t>NAME</t>
  </si>
  <si>
    <t>DISTRICT</t>
  </si>
  <si>
    <t>Area 4</t>
  </si>
  <si>
    <t>DATE</t>
  </si>
  <si>
    <t>On Site:</t>
  </si>
  <si>
    <t>Off Site:</t>
  </si>
  <si>
    <t>Address</t>
  </si>
  <si>
    <t>Affected properties</t>
  </si>
  <si>
    <t>Postcode</t>
  </si>
  <si>
    <t>Date of Original  Incident</t>
  </si>
  <si>
    <t>Size of Pipe (select)</t>
  </si>
  <si>
    <t>Approx Survey Length (select)</t>
  </si>
  <si>
    <t>Impact (select)</t>
  </si>
  <si>
    <t>Customer Name( if known)</t>
  </si>
  <si>
    <t>No Customer Contact</t>
  </si>
  <si>
    <t>Customer Contact Number</t>
  </si>
  <si>
    <t>Structural Survey (select)</t>
  </si>
  <si>
    <t>Not Required</t>
  </si>
  <si>
    <t>TM Requirements</t>
  </si>
  <si>
    <t>Yes</t>
  </si>
  <si>
    <t>Access Restrictions</t>
  </si>
  <si>
    <t>No issues</t>
  </si>
  <si>
    <t>Pre-site reqiuired</t>
  </si>
  <si>
    <t>No</t>
  </si>
  <si>
    <t>Overpumping/ Draw off?</t>
  </si>
  <si>
    <t>Original WO</t>
  </si>
  <si>
    <t>Original Wirs ID</t>
  </si>
  <si>
    <t>Email</t>
  </si>
  <si>
    <t>Instruction</t>
  </si>
  <si>
    <t xml:space="preserve">Please CCTV and HPWJ as required from SW and Foul sewers downstream from (SW MH 3014 , MH 4002, &amp; MH4901) and (Foul/Combined MH3016, MH 4001, MH4902 &amp; MH4903) Please see sketch. No customer contact as on the public highway. Sewer is also on for an annual Fast Pass and Clean September of each year.  </t>
  </si>
  <si>
    <t>Comments/Further Info</t>
  </si>
  <si>
    <t xml:space="preserve">We arrived on site and set up chapter 8 . We then located 4901 and 4903 at fop 32 . Next , we set up a barrier and lifted the cover of 4903 . Chamber and line clear . Cctv taken from 4903 u/s approx 36m 225mm , all clear . We then moved to 4901 , set up a barrier and lifted the cover . Chamber and line clear . Cctv taken from 4901 u/s approx 36m 225mm , all clear . Next , we moved to 4902 and set up again . We then set up a barrier and lifted the cover . Concrete found in the chamber and line at 4902 . We then removed the concrete from the chamber and line using hand tools , see photo's . Cctv taken from 4902 d/s approx 36m 225mm , all clear . Next , we moved to 4002 and set up once again . We then set up a barrier and lifted the cover . Chamber and line clear . Cctv taken from 4002 d/s approx 35m 225mm . At approx 25m the camera went under water . At approx 35m the camera would go no further due to roots in the line , see cctv . We then moved to 4001 , set up a barrier and lifted the cover . Chamber and line clear . Cctv taken from 4001 d/s approx 38m 225mm , all clear . Next , we moved to 3016 and set up once more . We then set up a barrier and lifted the cover . Chamber and line clear . Cctv taken from 3016 d/s to 4001 approx 15m 225mm , all clear . Finally , we moved to 3014 . We then set up a barrier and lifted the cover . Chamber and line clear . Cctv taken from 3014 d/s approx 20m , silt found . To remove the roots and clean the line , we then went to fill up with water . We then returned to the site and set up at 4002 . 225mm cleaned by hpwj from 4002 u/s approx 40m to remov silt . After hpwj , we then removed the silt from the line using suction and gulley grabs , see photo's . We then cleaned the 225mm line d/s approx 35m to remove the roots . We then took cctv of the line once more , from 4002 d/s to end of reel approx 38m 225mm . We were able to restore flow and remove most of the roots , see cctv . Some root remained as this appears to be coming from a connection on the right at approx 35m , see cctv . To finish , we then took cctv of the line once more from 3014 d/s to 4002 approx 39m 225mm . The line was now clean and clear . U/s of 3014 appears to be hol , see snap shot . Job complete . </t>
  </si>
  <si>
    <t>Insert Plan (new findings - use paint)</t>
  </si>
  <si>
    <t xml:space="preserve"> </t>
  </si>
  <si>
    <t>Photo 1:</t>
  </si>
  <si>
    <t>4901 + 4903 at fop 32</t>
  </si>
  <si>
    <t>Photo 2:</t>
  </si>
  <si>
    <t>chamber and line at 4903</t>
  </si>
  <si>
    <t>Photo 3:</t>
  </si>
  <si>
    <t>chamber and line at 4901</t>
  </si>
  <si>
    <t>Photo 4:</t>
  </si>
  <si>
    <t>4902 at fop 40</t>
  </si>
  <si>
    <t>Photo 5:</t>
  </si>
  <si>
    <t>chamber and line at 4902</t>
  </si>
  <si>
    <t>Photo 6:</t>
  </si>
  <si>
    <t>displacement found in line at 4902</t>
  </si>
  <si>
    <t>Photo 7:</t>
  </si>
  <si>
    <t xml:space="preserve">               concrete removed from line at 4902 </t>
  </si>
  <si>
    <t>Photo 8:</t>
  </si>
  <si>
    <t>4001 at fop 42a</t>
  </si>
  <si>
    <t xml:space="preserve">Photo 9 </t>
  </si>
  <si>
    <t xml:space="preserve">     chamber and line at 4002</t>
  </si>
  <si>
    <t>Photo 10</t>
  </si>
  <si>
    <t xml:space="preserve">             4002 at fop 42a</t>
  </si>
  <si>
    <t>Photo 11</t>
  </si>
  <si>
    <t xml:space="preserve">     chamber and line at 4001</t>
  </si>
  <si>
    <t>Photo 12</t>
  </si>
  <si>
    <t xml:space="preserve">               3016 at fop 44</t>
  </si>
  <si>
    <t>Photo 13</t>
  </si>
  <si>
    <t xml:space="preserve">      chamber and line at 3016</t>
  </si>
  <si>
    <t>Photo 14</t>
  </si>
  <si>
    <t xml:space="preserve">              3014 at fop 27</t>
  </si>
  <si>
    <t>Photo 15</t>
  </si>
  <si>
    <t xml:space="preserve">       chamber and line at 3014</t>
  </si>
  <si>
    <t>Photo 16</t>
  </si>
  <si>
    <t xml:space="preserve">              silt removed from 225mm line at 4002</t>
  </si>
  <si>
    <t>&lt;Select&gt;</t>
  </si>
  <si>
    <t>Further Work 1</t>
  </si>
  <si>
    <t>Cellered Property?</t>
  </si>
  <si>
    <t>Y / N</t>
  </si>
  <si>
    <t>Impact 1</t>
  </si>
  <si>
    <t>Pollution - Internal (no draw of) - Road Closure - Press - CCW complaint - Major Impact to key cust</t>
  </si>
  <si>
    <t>100% Collapse/Deformation - No flow requires &lt;3 draw off or Over pumping / 100% Foul/Combined</t>
  </si>
  <si>
    <t>Make Safe</t>
  </si>
  <si>
    <t>Notes_2</t>
  </si>
  <si>
    <t>Notes_1</t>
  </si>
  <si>
    <t>For Civils works - SLA, Sewer Type, Defect, Depth, Pipe size, Extent of Works, Surface type, Loction &amp; probe details, Access details, Customer details (if req), Traffic Management details, s159 details, Grid ref of dig location.</t>
  </si>
  <si>
    <t>MATRIX 1</t>
  </si>
  <si>
    <t>Internal - External 3+ (no draw offs) - H&amp;S risk - Press - Written Complaint - Minor impact to key cust</t>
  </si>
  <si>
    <t>Partial Collapse - Displaced joint &lt;100% against - Deformation 61-100% / &lt;70% Foul/Combined &lt;100% Surface</t>
  </si>
  <si>
    <t>Replace - Gully</t>
  </si>
  <si>
    <t>Notes_4</t>
  </si>
  <si>
    <t>For Civils works - SLA, Sewer Type, Defect, Depth, Extent of Works, Surface type, Loction &amp; probe details, Access details, Customer details (if req), Traffic Management details, s159 details, Grid ref of dig location.</t>
  </si>
  <si>
    <t>Is this defect the point of blockage?</t>
  </si>
  <si>
    <t>NWD/ Appropriate SLA agreed Agent/NE/NPT/ Standby</t>
  </si>
  <si>
    <t xml:space="preserve">3/7 Day </t>
  </si>
  <si>
    <t>14 Day</t>
  </si>
  <si>
    <t>1-n-1</t>
  </si>
  <si>
    <t>External Flood - Minor dip in road (No H&amp;S risk) - Repeat/Escalated cust contact (SIM points)</t>
  </si>
  <si>
    <t>Displaced joint against &lt;30% with &lt;100% - Deformation 41-60% / &lt;50% Foul/Combined &lt;70% Surface</t>
  </si>
  <si>
    <t>Replace - Dropshaft</t>
  </si>
  <si>
    <t>Notes_3</t>
  </si>
  <si>
    <t>For Civils works - SLA, Sewer Type, Defect, Depth, Trap type, Extent of Works, Surface type, Loction &amp; probe details, Access details, Customer details (if req), Traffic Management details, s159 details, Grid ref of dig location.</t>
  </si>
  <si>
    <t>Type of Further Work Required</t>
  </si>
  <si>
    <t>71-90%</t>
  </si>
  <si>
    <t>7/14 Day</t>
  </si>
  <si>
    <t>1-n-2</t>
  </si>
  <si>
    <t>Blockage - Pest problem</t>
  </si>
  <si>
    <t>Displaced joint against &lt;15% with &lt;30% - Deformation 21-40% / &lt;30% Foul/Combined &lt;50% Surface</t>
  </si>
  <si>
    <t>Trial Hole</t>
  </si>
  <si>
    <t>For Civils works - SLA, Sewer Type,  Defect, Depth, Reason for Gully removal, Surface type, Loction &amp; probe details, Access details, Customer details (if req), Traffic Management details, s159 details, Grid ref of dig location.</t>
  </si>
  <si>
    <t>Matrix 1 Jetting</t>
  </si>
  <si>
    <t>% of issue</t>
  </si>
  <si>
    <t>51-70%</t>
  </si>
  <si>
    <t>Send to IA Mailbox for Review by NPT</t>
  </si>
  <si>
    <t>1-n-3</t>
  </si>
  <si>
    <t>Odour - No H&amp;S impact - No Regulatory Impact - No Brand Impact</t>
  </si>
  <si>
    <t>Displaced joint against flow &lt;5% - deformation 6-20% / &lt;10% Foul/Combined &lt;30% Surface</t>
  </si>
  <si>
    <t>Abandon - Sewer</t>
  </si>
  <si>
    <t>Notes_5</t>
  </si>
  <si>
    <t>For CCTV/Lining works - SLA, Sewer type, Defect, Depth, Pipe size, Extent of Works, Location details, Customer details (if req), Traffic Management details.</t>
  </si>
  <si>
    <t>Impact if reoccurs</t>
  </si>
  <si>
    <t>31-50%</t>
  </si>
  <si>
    <t>1-n-4</t>
  </si>
  <si>
    <r>
      <rPr>
        <sz val="10"/>
        <color indexed="62"/>
        <rFont val="Arial"/>
        <family val="2"/>
      </rPr>
      <t>Displaced joint &lt;5% with flow - Pipe deformation &lt;5% - Trap</t>
    </r>
    <r>
      <rPr>
        <sz val="10"/>
        <rFont val="Arial"/>
        <family val="2"/>
      </rPr>
      <t xml:space="preserve"> / </t>
    </r>
    <r>
      <rPr>
        <sz val="10"/>
        <color indexed="49"/>
        <rFont val="Arial"/>
        <family val="2"/>
      </rPr>
      <t>1-10% restriction on Surface</t>
    </r>
  </si>
  <si>
    <t>Abandon - Manhole</t>
  </si>
  <si>
    <t>Notes_6</t>
  </si>
  <si>
    <t>For Jetting works - SLA, Sewer Type, Defect, Depth, Pipe size, Extent of Works, Access details, Customer details (if req), Traffic Management details.</t>
  </si>
  <si>
    <t>11-30%</t>
  </si>
  <si>
    <t>1-n-5</t>
  </si>
  <si>
    <t>Clear Blockage</t>
  </si>
  <si>
    <t>Notes_7</t>
  </si>
  <si>
    <t>For Lining/Cleaning works - SLA, Sewer Type, Defect, Depth, Pipe size, Extent of Works, Loction &amp; probe details, Access details, Customer details (if req), Traffic Management details, s159 details.</t>
  </si>
  <si>
    <t>% of defect/blockage</t>
  </si>
  <si>
    <t>0&lt;10%</t>
  </si>
  <si>
    <t>1-n-6</t>
  </si>
  <si>
    <t>Back Fill</t>
  </si>
  <si>
    <t xml:space="preserve">            (Civils) / (Jetting)</t>
  </si>
  <si>
    <t>Break Out &amp; Replace</t>
  </si>
  <si>
    <r>
      <rPr>
        <b/>
        <i/>
        <sz val="10"/>
        <color theme="0" tint="-0.499984740745262"/>
        <rFont val="Arial"/>
        <family val="2"/>
      </rPr>
      <t>Photographs:</t>
    </r>
    <r>
      <rPr>
        <i/>
        <sz val="12"/>
        <color theme="0" tint="-0.499984740745262"/>
        <rFont val="Calibri"/>
        <family val="2"/>
      </rPr>
      <t xml:space="preserve"> A Photograph of any probe mark and surroundings must be included as well as a picture of the defect on the Photos tab.</t>
    </r>
  </si>
  <si>
    <t>Break Out Trap Sewer (in line)</t>
  </si>
  <si>
    <t>Impact 2</t>
  </si>
  <si>
    <t>Break Out Trap Manhole  (P Trap)</t>
  </si>
  <si>
    <t>MATRIX 2</t>
  </si>
  <si>
    <t>Build Up/Renew - Manhole</t>
  </si>
  <si>
    <t>Can this defect be lined?</t>
  </si>
  <si>
    <t>Please give reason if NOT?</t>
  </si>
  <si>
    <t>Raise on appropriate SLA agreed Agent/NE/NPT/ Standby</t>
  </si>
  <si>
    <t>Send to IA Mailbox, do not raise on SAP</t>
  </si>
  <si>
    <t>2-n-1</t>
  </si>
  <si>
    <t>Build Up/Renew - Cover Slab</t>
  </si>
  <si>
    <t>2-n-2</t>
  </si>
  <si>
    <t>Build Up/Renew - Reducing Slab</t>
  </si>
  <si>
    <t>The below details MUST be included in any notes.</t>
  </si>
  <si>
    <t>Further Work Comments (Paste into SAP when raising further work)</t>
  </si>
  <si>
    <t>2-n-3</t>
  </si>
  <si>
    <t>CCTV</t>
  </si>
  <si>
    <t>Matrix 2 Civils</t>
  </si>
  <si>
    <t>2-n-4</t>
  </si>
  <si>
    <t>Clean Up</t>
  </si>
  <si>
    <t>2-n-5</t>
  </si>
  <si>
    <t>Clear Debris from Manhole</t>
  </si>
  <si>
    <t>2-n-6</t>
  </si>
  <si>
    <t>Construct - Manhole</t>
  </si>
  <si>
    <t>Construct New Manhole</t>
  </si>
  <si>
    <t>Draw Off/Pump Out</t>
  </si>
  <si>
    <t>Impact 3</t>
  </si>
  <si>
    <t>Excavate</t>
  </si>
  <si>
    <t>MATRIX 3</t>
  </si>
  <si>
    <t>Fencing</t>
  </si>
  <si>
    <t>Appropriate SLA agreed Agent/NE/NPT/ Standby</t>
  </si>
  <si>
    <t>3-n-1</t>
  </si>
  <si>
    <t>Free or Refit Cover</t>
  </si>
  <si>
    <t>3-n-2</t>
  </si>
  <si>
    <t>Insitu Concrete Base</t>
  </si>
  <si>
    <t>Raise on appropriate SLA agree with Agent/NE/NPT</t>
  </si>
  <si>
    <t>3-n-3</t>
  </si>
  <si>
    <t>Insitu Concrete Blinding</t>
  </si>
  <si>
    <t>Matrix 3 Civ c&amp;f</t>
  </si>
  <si>
    <t>3-n-4</t>
  </si>
  <si>
    <t>Install Step Irons/Ladder</t>
  </si>
  <si>
    <t xml:space="preserve">Please ensure all relevant email address' are CC'd in your offsite email.See guidance tab for IA mailboxes &amp; Civils / Jetting mailboxes. </t>
  </si>
  <si>
    <t xml:space="preserve"> Check when entered on SAP</t>
  </si>
  <si>
    <t>3-n-5</t>
  </si>
  <si>
    <t>Investigate/Report on Private Drain</t>
  </si>
  <si>
    <t>3-n-6</t>
  </si>
  <si>
    <t>Investigation/Survey Work</t>
  </si>
  <si>
    <t>New or Reset Frame/Cover</t>
  </si>
  <si>
    <t>Non-Standard Item</t>
  </si>
  <si>
    <t>Further Work 2</t>
  </si>
  <si>
    <t>Over Pumping</t>
  </si>
  <si>
    <t>MATRIX 4</t>
  </si>
  <si>
    <t>Pointing Brickwork</t>
  </si>
  <si>
    <t>4-n-1</t>
  </si>
  <si>
    <t>Precision Cutting</t>
  </si>
  <si>
    <t>Matrix 4 gully MH</t>
  </si>
  <si>
    <t>4-n-2</t>
  </si>
  <si>
    <t>Reinstatement</t>
  </si>
  <si>
    <t>civils</t>
  </si>
  <si>
    <t>4-n-3</t>
  </si>
  <si>
    <t>Repair Benching</t>
  </si>
  <si>
    <t>4-n-4</t>
  </si>
  <si>
    <t>Repair Sewer</t>
  </si>
  <si>
    <t>4-n-5</t>
  </si>
  <si>
    <t>Replace Droshaft</t>
  </si>
  <si>
    <t>4-n-6</t>
  </si>
  <si>
    <t xml:space="preserve">Sewer Cleaning </t>
  </si>
  <si>
    <t>Sewer Lining</t>
  </si>
  <si>
    <t>Specialist - Cutting</t>
  </si>
  <si>
    <t>Anti-Flood Valve</t>
  </si>
  <si>
    <t>MATRIX 5</t>
  </si>
  <si>
    <t>3 Day</t>
  </si>
  <si>
    <t>7 Day</t>
  </si>
  <si>
    <t>5-n-1</t>
  </si>
  <si>
    <t>5-n-2</t>
  </si>
  <si>
    <t>Matrix 5 cctv lining</t>
  </si>
  <si>
    <t>5-n-3</t>
  </si>
  <si>
    <t>jetting</t>
  </si>
  <si>
    <t>5-n-4</t>
  </si>
  <si>
    <t>5-n-5</t>
  </si>
  <si>
    <t>5-n-6</t>
  </si>
  <si>
    <t>MATRIX 6</t>
  </si>
  <si>
    <t>6-n-1</t>
  </si>
  <si>
    <t>6-n-2</t>
  </si>
  <si>
    <t>Matrix 6 investigation</t>
  </si>
  <si>
    <t>6-n-3</t>
  </si>
  <si>
    <t>6-n-4</t>
  </si>
  <si>
    <t>6-n-5</t>
  </si>
  <si>
    <t>Carlisle</t>
  </si>
  <si>
    <t>Bury</t>
  </si>
  <si>
    <t>Category</t>
  </si>
  <si>
    <t>Stop Description</t>
  </si>
  <si>
    <t>Stop Code</t>
  </si>
  <si>
    <t>Cost (£)</t>
  </si>
  <si>
    <t>Unit of Measurement</t>
  </si>
  <si>
    <t>Schedule</t>
  </si>
  <si>
    <t>Previous Rate</t>
  </si>
  <si>
    <t>Increase percentage</t>
  </si>
  <si>
    <t>Depth</t>
  </si>
  <si>
    <t>Size of Pipe</t>
  </si>
  <si>
    <t>Pipe Lengths</t>
  </si>
  <si>
    <t>Impact</t>
  </si>
  <si>
    <t>Proximity to Buildings</t>
  </si>
  <si>
    <t>Proximity to Railway Line</t>
  </si>
  <si>
    <t>Structural Survey</t>
  </si>
  <si>
    <t>Overpumping/Draw Off?</t>
  </si>
  <si>
    <t>Repeat Incident</t>
  </si>
  <si>
    <t>Timeframe of further repeat</t>
  </si>
  <si>
    <t>Health and Safety Risk</t>
  </si>
  <si>
    <t>Customer Impact (SIM)</t>
  </si>
  <si>
    <t>SLA</t>
  </si>
  <si>
    <t>Area Name</t>
  </si>
  <si>
    <t>Stop Group</t>
  </si>
  <si>
    <t>Likelihood of Repeat</t>
  </si>
  <si>
    <t>Highway type</t>
  </si>
  <si>
    <t>Services</t>
  </si>
  <si>
    <t>Chambers and Covers</t>
  </si>
  <si>
    <t>Build up or Renew MH Chamb/Above Ground</t>
  </si>
  <si>
    <t>W2A950511</t>
  </si>
  <si>
    <t>nr</t>
  </si>
  <si>
    <t>General Site Works: Building up or partial renewal of manholes / other chambers</t>
  </si>
  <si>
    <t>Build up or Renew MH Chamb/0-1.5m Dp</t>
  </si>
  <si>
    <t>W2A950512</t>
  </si>
  <si>
    <t>n/a</t>
  </si>
  <si>
    <t>Build up or Renew MH Chamb/1.5-3m Dp</t>
  </si>
  <si>
    <t>W2A950513</t>
  </si>
  <si>
    <t>&lt;1.5m</t>
  </si>
  <si>
    <t>&lt;6m</t>
  </si>
  <si>
    <t>&lt;2m</t>
  </si>
  <si>
    <t>&lt;10m</t>
  </si>
  <si>
    <t>Required</t>
  </si>
  <si>
    <t>N/A</t>
  </si>
  <si>
    <t>&lt;2wks</t>
  </si>
  <si>
    <t>Fatality</t>
  </si>
  <si>
    <t>CCW</t>
  </si>
  <si>
    <t>29-90 days</t>
  </si>
  <si>
    <t>Allerdale</t>
  </si>
  <si>
    <t>Private Land</t>
  </si>
  <si>
    <t>No services</t>
  </si>
  <si>
    <t>Build up or Renew MH Chamb/3-6m Dp</t>
  </si>
  <si>
    <t>W2A950514</t>
  </si>
  <si>
    <t>1.5m-3m</t>
  </si>
  <si>
    <t>6m-10m</t>
  </si>
  <si>
    <t>Pollution</t>
  </si>
  <si>
    <t>2-4m</t>
  </si>
  <si>
    <t>&gt;10m</t>
  </si>
  <si>
    <t>Complete</t>
  </si>
  <si>
    <t>No vehicular access</t>
  </si>
  <si>
    <t xml:space="preserve">Overpumping </t>
  </si>
  <si>
    <t>2wks-6wks</t>
  </si>
  <si>
    <t>Public Injury Major</t>
  </si>
  <si>
    <t>Escalated Contact</t>
  </si>
  <si>
    <t>&gt;90 day</t>
  </si>
  <si>
    <t>Barrow</t>
  </si>
  <si>
    <t>POS</t>
  </si>
  <si>
    <t>&lt; 6" Water supply</t>
  </si>
  <si>
    <t>Build up or Renew MH Inst Cover Slab</t>
  </si>
  <si>
    <t>W2A950515</t>
  </si>
  <si>
    <t>3m-4.5m</t>
  </si>
  <si>
    <t>10m-20m</t>
  </si>
  <si>
    <t>Internal</t>
  </si>
  <si>
    <t>&gt;4m</t>
  </si>
  <si>
    <t>Traffic Sensitive</t>
  </si>
  <si>
    <t>No Machine Access</t>
  </si>
  <si>
    <t>Draw Off</t>
  </si>
  <si>
    <t>6wks-3mths</t>
  </si>
  <si>
    <t>Public Injury Minor</t>
  </si>
  <si>
    <t>First Call</t>
  </si>
  <si>
    <t>Blackburn</t>
  </si>
  <si>
    <t>Alleyway</t>
  </si>
  <si>
    <t>&gt; 6" Water Supply</t>
  </si>
  <si>
    <t>Build up or Renew MH Inst Reducing Slab</t>
  </si>
  <si>
    <t>W2A950516</t>
  </si>
  <si>
    <t>&gt;4.5</t>
  </si>
  <si>
    <t>20m-30m</t>
  </si>
  <si>
    <t>External</t>
  </si>
  <si>
    <t>Physical Obstructions</t>
  </si>
  <si>
    <t>3mths-12mths</t>
  </si>
  <si>
    <t>Employee Injury Minor</t>
  </si>
  <si>
    <t>Prosecution</t>
  </si>
  <si>
    <t>Blackpool</t>
  </si>
  <si>
    <t>Private Field</t>
  </si>
  <si>
    <t>Low/Medium Voltage Electricity</t>
  </si>
  <si>
    <t>Build up or Renew MH EO Workg in Side Rd</t>
  </si>
  <si>
    <t>W2A950517</t>
  </si>
  <si>
    <t>30m-40m</t>
  </si>
  <si>
    <t>Subsidence</t>
  </si>
  <si>
    <t>Access only at certain times</t>
  </si>
  <si>
    <t>&gt;12mths</t>
  </si>
  <si>
    <t>Long Term Health Damage</t>
  </si>
  <si>
    <t>Questions under Caution</t>
  </si>
  <si>
    <t>Bolton</t>
  </si>
  <si>
    <t>Side Street</t>
  </si>
  <si>
    <t>High Voltage Electricity</t>
  </si>
  <si>
    <t>Build up or Renew MH EO Workg in Main Rd</t>
  </si>
  <si>
    <t>W2A950518</t>
  </si>
  <si>
    <t>&gt;40m</t>
  </si>
  <si>
    <t>Highway Flooding</t>
  </si>
  <si>
    <t>Via Third Party Land</t>
  </si>
  <si>
    <t>Employee Injury Major</t>
  </si>
  <si>
    <t>Repeat Contact</t>
  </si>
  <si>
    <t>Burnley</t>
  </si>
  <si>
    <t>Main Road</t>
  </si>
  <si>
    <t>Fibre Optics</t>
  </si>
  <si>
    <t>Wks in Chambs/Benching/0-1.5m Dp</t>
  </si>
  <si>
    <t>W2A950711</t>
  </si>
  <si>
    <t>General Site Works: Minor works within chambers</t>
  </si>
  <si>
    <t>Blockage</t>
  </si>
  <si>
    <t>Stage 1 Written</t>
  </si>
  <si>
    <t>High Pressure Gas Main</t>
  </si>
  <si>
    <t>Wks in Chambs/Benching/1.5-3m Dp</t>
  </si>
  <si>
    <t>W2A950712</t>
  </si>
  <si>
    <t>Odour</t>
  </si>
  <si>
    <t>Stage 1 Escalated</t>
  </si>
  <si>
    <t>Duel Carriageway</t>
  </si>
  <si>
    <t>Telecoms cable</t>
  </si>
  <si>
    <t>Wks in Chambs/Benching/3-4.5m Dp</t>
  </si>
  <si>
    <t>W2A950713</t>
  </si>
  <si>
    <t>&gt;900</t>
  </si>
  <si>
    <t>Stage 2 Written</t>
  </si>
  <si>
    <t>Chester</t>
  </si>
  <si>
    <t>Wks in Chambs/Benching/4.5-6m Dp</t>
  </si>
  <si>
    <t>W2A950714</t>
  </si>
  <si>
    <t>Warning Letter</t>
  </si>
  <si>
    <t>Chorley</t>
  </si>
  <si>
    <t>Wks in Chambs/Point Bkwk/0-1.5m Dp</t>
  </si>
  <si>
    <t>W2A950721</t>
  </si>
  <si>
    <t>Exec Escalation</t>
  </si>
  <si>
    <t>Congleton</t>
  </si>
  <si>
    <t>Wks in Chambs/Point Bkwk &gt;1.5m Dp</t>
  </si>
  <si>
    <t>W2A950722</t>
  </si>
  <si>
    <t>Copeland</t>
  </si>
  <si>
    <t>Wks in Chambs/Anti-flood Valve/0-1.5m Dp</t>
  </si>
  <si>
    <t>W2A950731</t>
  </si>
  <si>
    <t>Craven</t>
  </si>
  <si>
    <t>Wks in Chambs/Anti-flood Valve/ &gt;1.5m Dp</t>
  </si>
  <si>
    <t>W2A950732</t>
  </si>
  <si>
    <t>Crewe</t>
  </si>
  <si>
    <t>Wks in MH Install Step Irons/ladders</t>
  </si>
  <si>
    <t>W2A950741</t>
  </si>
  <si>
    <t>Eden</t>
  </si>
  <si>
    <t>New / Reset Frame/Cover/0-0.4m2 /Unmade</t>
  </si>
  <si>
    <t>W2A950411</t>
  </si>
  <si>
    <t>General Site Works: New or Reset Chamber Cover and Frame</t>
  </si>
  <si>
    <t>Ellesmere Port</t>
  </si>
  <si>
    <t>New / Reset Frame Cover/&gt;0.4m2 /Unmade</t>
  </si>
  <si>
    <t>W2A950412</t>
  </si>
  <si>
    <t>Fylde</t>
  </si>
  <si>
    <t>New/Reset Frame/Cover/0-0.4m2 /Surfaced</t>
  </si>
  <si>
    <t>W2A950421</t>
  </si>
  <si>
    <t>Halton</t>
  </si>
  <si>
    <t>New/Reset Frame/Cover/&gt;0.4m2 /Surfaced</t>
  </si>
  <si>
    <t>W2A950422</t>
  </si>
  <si>
    <t>High Peak</t>
  </si>
  <si>
    <t>New/Reset Frame/Cover/0-0.4m2 /RoadTech</t>
  </si>
  <si>
    <t>W2A950431</t>
  </si>
  <si>
    <t>Hyndburn</t>
  </si>
  <si>
    <t>New/Reset Frame/Cover/&gt;0.4m2 /RoadTech</t>
  </si>
  <si>
    <t>W2A950432</t>
  </si>
  <si>
    <t>Knowsley</t>
  </si>
  <si>
    <t>Refit or Free Cover/0-0.4m2 opening</t>
  </si>
  <si>
    <t>W2A950311</t>
  </si>
  <si>
    <t>General Site Works: Refit Displaced Covers / Lifting Covers</t>
  </si>
  <si>
    <t>Lancaster</t>
  </si>
  <si>
    <t>Refit of Free Cover/&gt;0.4m2 opening</t>
  </si>
  <si>
    <t>W2A950312</t>
  </si>
  <si>
    <t>Liverpool</t>
  </si>
  <si>
    <t>Ring MH Type1/1200-1350mm Dia/0-1.5m Dp</t>
  </si>
  <si>
    <t>W2A950611</t>
  </si>
  <si>
    <t>New installations manhole</t>
  </si>
  <si>
    <t>Macclesfield</t>
  </si>
  <si>
    <t>Ring MH Type1/1200-1350mm Dia/1.5-3m Dp</t>
  </si>
  <si>
    <t>W2A950612</t>
  </si>
  <si>
    <t>Manchester</t>
  </si>
  <si>
    <t>Ring MH Type1/1200-1350mm Dia/3-4.5m Dp</t>
  </si>
  <si>
    <t>W2A950613</t>
  </si>
  <si>
    <t>N Shropshire</t>
  </si>
  <si>
    <t>Ring MH Type1/1200-1350mm Dia/4.5-6m Dp</t>
  </si>
  <si>
    <t>W2A950614</t>
  </si>
  <si>
    <t>Newcastle-u-L</t>
  </si>
  <si>
    <t>Ring MH Type1/1200-1350mm Dia/&gt;6m Dp</t>
  </si>
  <si>
    <t>W2A950615</t>
  </si>
  <si>
    <t>Oldham</t>
  </si>
  <si>
    <t>Ring MH Type1/1200-1350mm Dia/EO Side Rd</t>
  </si>
  <si>
    <t>W2A950616</t>
  </si>
  <si>
    <t>m</t>
  </si>
  <si>
    <t>Pendle</t>
  </si>
  <si>
    <t>Ring MH Type1/1200-1350mm Dia/EO Main Rd</t>
  </si>
  <si>
    <t>W2A950617</t>
  </si>
  <si>
    <t>Preston</t>
  </si>
  <si>
    <t>Ring MH Type1/1500-1800mm Dia/0-1.5m Dp</t>
  </si>
  <si>
    <t>W2A950621</t>
  </si>
  <si>
    <t>Ribble Valley</t>
  </si>
  <si>
    <t>Ring MH Type1/1500-1800mm Dia/1.5-3m Dp</t>
  </si>
  <si>
    <t>W2A950622</t>
  </si>
  <si>
    <t>Rochdale</t>
  </si>
  <si>
    <t>Ring MH Type1/1500-1800mm Dia/3-4.5m Dp</t>
  </si>
  <si>
    <t>W2A950623</t>
  </si>
  <si>
    <t>Rossendale</t>
  </si>
  <si>
    <t>Ring MH Type1/1500-1800mm Dia/4.5-6m Dp</t>
  </si>
  <si>
    <t>W2A950624</t>
  </si>
  <si>
    <t>Salford</t>
  </si>
  <si>
    <t>Ring MH Type1/1500-1800mm Dia/&gt;6m Dp</t>
  </si>
  <si>
    <t>W2A950625</t>
  </si>
  <si>
    <t>Sefton</t>
  </si>
  <si>
    <t>Ring MH Type1/1500-1800mm Dia/EO Side Rd</t>
  </si>
  <si>
    <t>W2A950626</t>
  </si>
  <si>
    <t>South Lakeland</t>
  </si>
  <si>
    <t>Ring MH Type1/1500-1800mm Dia/EO Main Rd</t>
  </si>
  <si>
    <t>W2A950627</t>
  </si>
  <si>
    <t>South Ribble</t>
  </si>
  <si>
    <t>Ring MH Type1/2100-2400mm Dia/0-1.5m Dp</t>
  </si>
  <si>
    <t>W2A950631</t>
  </si>
  <si>
    <t>St Helens</t>
  </si>
  <si>
    <t>Ring MH Type1/2100-2400mm Dia/1.5-3m Dp</t>
  </si>
  <si>
    <t>W2A950632</t>
  </si>
  <si>
    <t>Staffs Moors</t>
  </si>
  <si>
    <t>Ring MH Type1/2100-2400mm Dia/3-4.5m Dp</t>
  </si>
  <si>
    <t>W2A950633</t>
  </si>
  <si>
    <t>Stockport</t>
  </si>
  <si>
    <t>Ring MH Type1/2100-2400mm Dia/4.5-6m Dp</t>
  </si>
  <si>
    <t>W2A950634</t>
  </si>
  <si>
    <t>Tameside</t>
  </si>
  <si>
    <t>Ring MH Type1/2100-2400mm Dia/&gt;6m Dp</t>
  </si>
  <si>
    <t>W2A950635</t>
  </si>
  <si>
    <t>Trafford</t>
  </si>
  <si>
    <t>Ring MH Type1/2100-2400mm Dia/EO Side Rd</t>
  </si>
  <si>
    <t>W2A950636</t>
  </si>
  <si>
    <t>Vale Royal</t>
  </si>
  <si>
    <t>Ring MH Type1/2100-2400mm Dia/EO Main Rd</t>
  </si>
  <si>
    <t>W2A950637</t>
  </si>
  <si>
    <t>Warrington</t>
  </si>
  <si>
    <t>Ring MH Type2/2400-3000mm Dia/1.5-3m Dp</t>
  </si>
  <si>
    <t>W2A950641</t>
  </si>
  <si>
    <t>West Lancs</t>
  </si>
  <si>
    <t>Ring MH Type2/2400-3000mm Dia/3-4.5m Dp</t>
  </si>
  <si>
    <t>W2A950642</t>
  </si>
  <si>
    <t>Wigan</t>
  </si>
  <si>
    <t>Ring MH Type2/2400-3000mm Dia/4.5-6m Dp</t>
  </si>
  <si>
    <t>W2A950643</t>
  </si>
  <si>
    <t>Wirral</t>
  </si>
  <si>
    <t>Ring MH Type2/2400-3000mm Dia/&gt;6m Dp</t>
  </si>
  <si>
    <t>W2A950644</t>
  </si>
  <si>
    <t>Wyre</t>
  </si>
  <si>
    <t>Ring MH Type2/2400-3000mm Dia/EO Side Rd</t>
  </si>
  <si>
    <t>W2A950645</t>
  </si>
  <si>
    <t>N1 Clump</t>
  </si>
  <si>
    <t>Ring MH Type2/2400-3000mm Dia/EO Main Rd</t>
  </si>
  <si>
    <t>W2A950646</t>
  </si>
  <si>
    <t>N2 Clump</t>
  </si>
  <si>
    <t>Ring MH Type3/900 x 675mm Dia/0-1.5m Dp</t>
  </si>
  <si>
    <t>W2A950651</t>
  </si>
  <si>
    <t>N3 Clump</t>
  </si>
  <si>
    <t>Ring MH Type3/900 x 675mm Dia/1.5-2m Dp</t>
  </si>
  <si>
    <t>W2A950652</t>
  </si>
  <si>
    <t>N4 Clump</t>
  </si>
  <si>
    <t>Ring MH Type3/900 x 675mm Dia/&gt;2m Dp</t>
  </si>
  <si>
    <t>W2A950653</t>
  </si>
  <si>
    <t>N5 Clump</t>
  </si>
  <si>
    <t>Ring MH Type3/900 x 675mm Dia/EO Side Rd</t>
  </si>
  <si>
    <t>W2A950654</t>
  </si>
  <si>
    <t>N6 Clump</t>
  </si>
  <si>
    <t>Ring MH Type3/900 x 675mm Dia/EO Main Rd</t>
  </si>
  <si>
    <t>W2A950655</t>
  </si>
  <si>
    <t>N7 Clump</t>
  </si>
  <si>
    <t>Ring MH Type3/900 x 825mm Dia/0-1.5m Dp</t>
  </si>
  <si>
    <t>W2A950661</t>
  </si>
  <si>
    <t>N8 Clump</t>
  </si>
  <si>
    <t>Ring MH Type3/900 x 825mm Dia/1.5-2m Dp</t>
  </si>
  <si>
    <t>W2A950662</t>
  </si>
  <si>
    <t>Ring MH Type3/900 x 825mm Dia/&gt;2m Dp</t>
  </si>
  <si>
    <t>W2A950663</t>
  </si>
  <si>
    <t>Ring MH Type3/900 x 825mm Dia/EO Side Rd</t>
  </si>
  <si>
    <t>W2A950664</t>
  </si>
  <si>
    <t>Ring MH Type3/900 x 825mm Dia/EO Main Rd</t>
  </si>
  <si>
    <t>W2A950665</t>
  </si>
  <si>
    <t>Ring MH Type4/900-1200mm Dia/0-1.5m Dp</t>
  </si>
  <si>
    <t>W2A950671</t>
  </si>
  <si>
    <t>Ring MH Type4/900-1200mm Dia/1.5-2m Dp</t>
  </si>
  <si>
    <t>W2A950672</t>
  </si>
  <si>
    <t>Ring MH Type4/900-1200mm Dia/&gt;2m Dp</t>
  </si>
  <si>
    <t>W2A950673</t>
  </si>
  <si>
    <t>Ring MH Type4/900-1200mm Dia/EO Side Rd</t>
  </si>
  <si>
    <t>W2A950674</t>
  </si>
  <si>
    <t>Ring MH Type4/900-1200mm Dia/EO Main Rd</t>
  </si>
  <si>
    <t>W2A950675</t>
  </si>
  <si>
    <t>Excavation/EO for Rock / Hard Mat'l</t>
  </si>
  <si>
    <t>W2A950681</t>
  </si>
  <si>
    <t>m³</t>
  </si>
  <si>
    <t>Proprietary MH Type5/450mm Dia/&gt;1m Dp</t>
  </si>
  <si>
    <t>W2A950691</t>
  </si>
  <si>
    <t>Proprietary MH Type5/450mm Dia/1-1.5m Dp</t>
  </si>
  <si>
    <t>W2A950692</t>
  </si>
  <si>
    <t>Pre-cast MH Type6/1200x750mm/&lt;1m Dp</t>
  </si>
  <si>
    <t>W2A950693</t>
  </si>
  <si>
    <t>Pre-cast MH Type6/1200x750mm/1-1.5m Dp</t>
  </si>
  <si>
    <t>W2A950694</t>
  </si>
  <si>
    <t>Pre-cast MH Type7/450x450mm/&lt;1m Dp</t>
  </si>
  <si>
    <t>W2A950695</t>
  </si>
  <si>
    <t>Pre-cast MH Type7/450x450mm/1-1.5m Dp</t>
  </si>
  <si>
    <t>W2A950696</t>
  </si>
  <si>
    <t>Dropshafts</t>
  </si>
  <si>
    <t>Replace Extg Dropshaft/Not in Trench</t>
  </si>
  <si>
    <t>W2A963811</t>
  </si>
  <si>
    <t>Pipework Ancillaries: Replace Existing Dropshafts</t>
  </si>
  <si>
    <t>Replace Extg Dropshaft/0-1.5m Dp</t>
  </si>
  <si>
    <t>W2A963812</t>
  </si>
  <si>
    <t>Replace Extg Dropshaft/1.5-3m Dp</t>
  </si>
  <si>
    <t>W2A963813</t>
  </si>
  <si>
    <t>Replace Extg Dropshaft/3-4.5m Dp</t>
  </si>
  <si>
    <t>W2A963814</t>
  </si>
  <si>
    <t>Replace Extg Dropshaft/4.5-6m Dp</t>
  </si>
  <si>
    <t>W2A963815</t>
  </si>
  <si>
    <t>Replace Extg Dropshaft/EO for Side Rd</t>
  </si>
  <si>
    <t>W2A963816</t>
  </si>
  <si>
    <t>Replace Extg Dropshaft/EO for Main Rd</t>
  </si>
  <si>
    <t>W2A963817</t>
  </si>
  <si>
    <t>Make Site Safe/Set up/Maintain/Remove</t>
  </si>
  <si>
    <t>W2A960211</t>
  </si>
  <si>
    <t xml:space="preserve">General Site Works: Make Site Safe </t>
  </si>
  <si>
    <t>Make Site Safe/Inspect&amp;Maintain</t>
  </si>
  <si>
    <t>W2A960221</t>
  </si>
  <si>
    <t>day</t>
  </si>
  <si>
    <t>Trial Hole/Unmade</t>
  </si>
  <si>
    <t>W2A960110</t>
  </si>
  <si>
    <t>Ground Investigation: Trial Holes / Trenches</t>
  </si>
  <si>
    <t>Trial Hole/Surfaced</t>
  </si>
  <si>
    <t>W2A960121</t>
  </si>
  <si>
    <t>Excavation/Unmade/0-1.5m Dp</t>
  </si>
  <si>
    <t>W2A961011</t>
  </si>
  <si>
    <t>Excavation</t>
  </si>
  <si>
    <t>Excavation/Unmade/over 1.5m Dp</t>
  </si>
  <si>
    <t>W2A961012</t>
  </si>
  <si>
    <t>Excavation/Surfaced/0-1.5m Dp</t>
  </si>
  <si>
    <t>W2A961021</t>
  </si>
  <si>
    <t>Excavation/Surfaced/over 1.5m Dp</t>
  </si>
  <si>
    <t>W2A961022</t>
  </si>
  <si>
    <t>Excavation/EO Rock / Hard Mat'l</t>
  </si>
  <si>
    <t>W2A961031</t>
  </si>
  <si>
    <t>Fencing/Type A,B,C, D</t>
  </si>
  <si>
    <t>W2A961211</t>
  </si>
  <si>
    <t>Sundries: Fencing</t>
  </si>
  <si>
    <t>GroundWorks Backfill</t>
  </si>
  <si>
    <t>Filling/Selected excavated matl/0-1m3</t>
  </si>
  <si>
    <t>W2A961111</t>
  </si>
  <si>
    <t>Sundries: Filling</t>
  </si>
  <si>
    <t>Filling/Selected excavated matl/1-5m3</t>
  </si>
  <si>
    <t>W2A961112</t>
  </si>
  <si>
    <t>Filling/Selected excavated matl/5-20m3</t>
  </si>
  <si>
    <t>W2A961113</t>
  </si>
  <si>
    <t>Filling/Selected excavated matl/&gt;20m3</t>
  </si>
  <si>
    <t>W2A961114</t>
  </si>
  <si>
    <t>Filling/Imported Type 1 Sub-base/0-1m3</t>
  </si>
  <si>
    <t>W2A961121</t>
  </si>
  <si>
    <t>Filling/Imported Type 1 Sub-base/1-5m3</t>
  </si>
  <si>
    <t>W2A961122</t>
  </si>
  <si>
    <t>Filling/Imported Type 1 Sub-base/5-20m3</t>
  </si>
  <si>
    <t>W2A961123</t>
  </si>
  <si>
    <t>Filling/Imported Type 1 Sub-base/&gt;20m3</t>
  </si>
  <si>
    <t>W2A961124</t>
  </si>
  <si>
    <t>Abandonment</t>
  </si>
  <si>
    <t>Insitu Concrete/Blinding/0-150mm Dp</t>
  </si>
  <si>
    <t>W2A960911</t>
  </si>
  <si>
    <t>Sundries: Insitu-concrete</t>
  </si>
  <si>
    <t>Insitu Concrete/Basesetc/Plain/0-300mmDp</t>
  </si>
  <si>
    <t>W2A960921</t>
  </si>
  <si>
    <t>Roads &amp; Pavings/Footpath</t>
  </si>
  <si>
    <t>W2A960811</t>
  </si>
  <si>
    <t>m²</t>
  </si>
  <si>
    <t>Sundries: Roads and Pavings</t>
  </si>
  <si>
    <t>Roads &amp; Pavings/Side Road</t>
  </si>
  <si>
    <t>W2A960812</t>
  </si>
  <si>
    <t>Roads &amp; Pavings/Main Road</t>
  </si>
  <si>
    <t>W2A960813</t>
  </si>
  <si>
    <t>Abandon  Pipe/0-300mm Dia/0-5m</t>
  </si>
  <si>
    <t>W2A504211</t>
  </si>
  <si>
    <t>Abandon  Pipe/0-300mm Dia/5-20m</t>
  </si>
  <si>
    <t>W2A504212</t>
  </si>
  <si>
    <t>Abandon  Pipe/0-300mm Dia/20-100m</t>
  </si>
  <si>
    <t>W2A504213</t>
  </si>
  <si>
    <t>Abandon  Pipe/0-300mm Dia/&gt;100m</t>
  </si>
  <si>
    <t>W2A504214</t>
  </si>
  <si>
    <t>Abandon  Pipe/300-600mm Dia/0-5m</t>
  </si>
  <si>
    <t>W2A504221</t>
  </si>
  <si>
    <t>Abandon  Pipe/300-600mm Dia/5-20m</t>
  </si>
  <si>
    <t>W2A504222</t>
  </si>
  <si>
    <t>Abandon  Pipe/300-600mm Dia/20-100m</t>
  </si>
  <si>
    <t>W2A504223</t>
  </si>
  <si>
    <t>Abandon  Pipe/300-600mm Dia/&gt;100m</t>
  </si>
  <si>
    <t>W2A504224</t>
  </si>
  <si>
    <t>Abandon  Pipe/600-1000mm Dia/0-5m</t>
  </si>
  <si>
    <t>W2A504231</t>
  </si>
  <si>
    <t>Abandon  Pipe/600-1000mm Dia/5-20m</t>
  </si>
  <si>
    <t>W2A504232</t>
  </si>
  <si>
    <t>Abandon  Pipe/600-1000mm Dia/20-100m</t>
  </si>
  <si>
    <t>W2A504233</t>
  </si>
  <si>
    <t>Abandon  Pipe/600-1000mm Dia/&gt;100m</t>
  </si>
  <si>
    <t>W2A504234</t>
  </si>
  <si>
    <t>Abandon  Pipe/1000-1500mm Dia/0-5m</t>
  </si>
  <si>
    <t>W2A504241</t>
  </si>
  <si>
    <t>Abandon  Pipe/1000-1500mm Dia/5-20m</t>
  </si>
  <si>
    <t>W2A504242</t>
  </si>
  <si>
    <t>Abandon Pipe/1000-1500mm Dia/20-100m</t>
  </si>
  <si>
    <t>W2A504243</t>
  </si>
  <si>
    <t>Abandon Pipe/1000-1500mm Dia/&gt;100m</t>
  </si>
  <si>
    <t>W2A504244</t>
  </si>
  <si>
    <t>Abandon  MH/1200mm Dia/0-1.5m Dp</t>
  </si>
  <si>
    <t>W2A504251</t>
  </si>
  <si>
    <t>Abandon  MH/1200mm Dia/1.5-3m Dp</t>
  </si>
  <si>
    <t>W2A504252</t>
  </si>
  <si>
    <t>Abandon  MH/1200mm Dia/3-4.5m Dp</t>
  </si>
  <si>
    <t>W2A504253</t>
  </si>
  <si>
    <t>Abandon  MH/1200mm Dia/4.5-5m Dp</t>
  </si>
  <si>
    <t>W2A504254</t>
  </si>
  <si>
    <t>Abandon  MH/1200mm Dia/&gt;6m Dp</t>
  </si>
  <si>
    <t>W2A504255</t>
  </si>
  <si>
    <t>Abandon  MH/2400mm Dia/0-1.5m Dp</t>
  </si>
  <si>
    <t>W2A504261</t>
  </si>
  <si>
    <t>Abandon  MH/2400mm Dia/1.5-3m Dp</t>
  </si>
  <si>
    <t>W2A504262</t>
  </si>
  <si>
    <t>Abandon  MH/2400mm Dia/3-4.5m Dp</t>
  </si>
  <si>
    <t>W2A504263</t>
  </si>
  <si>
    <t>Abandon  MH/2400mm Dia/4.5-6m Dp</t>
  </si>
  <si>
    <t>W2A504264</t>
  </si>
  <si>
    <t>Abandon MH/2400mm Dia/&gt;6m Dp</t>
  </si>
  <si>
    <t>W2A504265</t>
  </si>
  <si>
    <t xml:space="preserve">Abandon MH/E/O for piping through </t>
  </si>
  <si>
    <t>W2A504271</t>
  </si>
  <si>
    <t>Clear Debris</t>
  </si>
  <si>
    <t>Clear Debris from Manholes</t>
  </si>
  <si>
    <t>W2A974511</t>
  </si>
  <si>
    <t>Clearance: Clearing Debris from Manholes</t>
  </si>
  <si>
    <t>Gullies</t>
  </si>
  <si>
    <t>B'Out&amp;Repl Gully/Domestic</t>
  </si>
  <si>
    <t>W2A974011</t>
  </si>
  <si>
    <t>Maintenance: Break Out Gully / Trap</t>
  </si>
  <si>
    <t>B'Out&amp;Repl Gully/Trap/Sewer/0-150mmDia</t>
  </si>
  <si>
    <t>W2A974021</t>
  </si>
  <si>
    <t>B'Out&amp;Repl Gully/Trap/Sewer/150-300mmDia</t>
  </si>
  <si>
    <t>W2A974022</t>
  </si>
  <si>
    <t>B'Out&amp;Repl Gully/Trap/Sewer/EO Side Rd</t>
  </si>
  <si>
    <t>W2A974023</t>
  </si>
  <si>
    <t>B'Out&amp;Repl Gully/Trap/Sewer/EO Main Rd</t>
  </si>
  <si>
    <t>W2A974024</t>
  </si>
  <si>
    <t>B'Out&amp;Repl Gully/Trap/MH/0-150mm Dia</t>
  </si>
  <si>
    <t>W2A974031</t>
  </si>
  <si>
    <t>B'Out&amp;Repl Gully/Trap/MH/150-300mm Dia</t>
  </si>
  <si>
    <t>W2A974032</t>
  </si>
  <si>
    <t>Clean Ups</t>
  </si>
  <si>
    <t>CleanUpSewage/Flooding extent assessm't</t>
  </si>
  <si>
    <t>W2A974411</t>
  </si>
  <si>
    <t>incident</t>
  </si>
  <si>
    <t>Clearance: General Clean-up – External/Internal Areas</t>
  </si>
  <si>
    <t>CleanUpSewage/Flooding/Internal</t>
  </si>
  <si>
    <t>W2A974412</t>
  </si>
  <si>
    <t>property</t>
  </si>
  <si>
    <t>CleanUpSewage/Flooding/External Private</t>
  </si>
  <si>
    <t>W2A974413</t>
  </si>
  <si>
    <t>CleanUpSewage/Flooding/External Highway</t>
  </si>
  <si>
    <t>W2A974414</t>
  </si>
  <si>
    <t>CleanUpSewage/ Flooding/Watercourses</t>
  </si>
  <si>
    <t>W2A974415</t>
  </si>
  <si>
    <t xml:space="preserve">CleanUpSewage/ CSO Outfall Grilles </t>
  </si>
  <si>
    <t>W2A974416</t>
  </si>
  <si>
    <t>Investigation</t>
  </si>
  <si>
    <t>Investigation/Survey Work/2 Men + Van</t>
  </si>
  <si>
    <t>W2A523311</t>
  </si>
  <si>
    <t>hr</t>
  </si>
  <si>
    <t>General Site Works: Investigation / Survey Work</t>
  </si>
  <si>
    <t>Investigation/Survey Work/Type 1 Unit</t>
  </si>
  <si>
    <t>W2A523312</t>
  </si>
  <si>
    <t>Investigation/Survey Work/Type 2 Unit</t>
  </si>
  <si>
    <t>W2A523313</t>
  </si>
  <si>
    <t>Investigation/Survey Work/Type 3 Unit</t>
  </si>
  <si>
    <t>W2A523314</t>
  </si>
  <si>
    <t>Investigation/Survey Work/Type 4 Unit</t>
  </si>
  <si>
    <t>W2A523315</t>
  </si>
  <si>
    <t>Investigation/Survey Work/Type 5 Unit</t>
  </si>
  <si>
    <t>W2A523316</t>
  </si>
  <si>
    <t>Investigation/Survey Work/Type 6 Unit</t>
  </si>
  <si>
    <t>W2A523317</t>
  </si>
  <si>
    <t>Investigation/SurveyWork/Disab Unit</t>
  </si>
  <si>
    <t>W2A523318</t>
  </si>
  <si>
    <t>Investigation/SurveyWork/Remote Hose Reel</t>
  </si>
  <si>
    <t>W2A523319</t>
  </si>
  <si>
    <t>Investigation/SurveyWork/Type 8 Citiflex Unit</t>
  </si>
  <si>
    <t>W2A523320</t>
  </si>
  <si>
    <t>Serviceability Investigation Survey</t>
  </si>
  <si>
    <t>W2A524910</t>
  </si>
  <si>
    <t>Investigation &amp; Reporting for Serviceability</t>
  </si>
  <si>
    <t>Reporting</t>
  </si>
  <si>
    <t>Data Analysis &amp; Reporting</t>
  </si>
  <si>
    <t>W2A524920</t>
  </si>
  <si>
    <t>Connectivity Surveys</t>
  </si>
  <si>
    <t>Surface Water Connectivity Survey</t>
  </si>
  <si>
    <t>W2A525010</t>
  </si>
  <si>
    <t>Connectivity Survey</t>
  </si>
  <si>
    <t>Sewerage Connectivity Survey</t>
  </si>
  <si>
    <t>W2A525020</t>
  </si>
  <si>
    <t>Combined Connectivity Surveys</t>
  </si>
  <si>
    <t>W2A525030</t>
  </si>
  <si>
    <t>CCTV Survey/Fast Pass/0-600mm Dia</t>
  </si>
  <si>
    <t>W2A523911</t>
  </si>
  <si>
    <t>Pipework Ancillaries: CCTV Survey</t>
  </si>
  <si>
    <t>CCTV Survey/Fast Pass/600-1500mm Dia</t>
  </si>
  <si>
    <t>W2A523912</t>
  </si>
  <si>
    <t>CCTV Survey/Structural/0-600mm Dia</t>
  </si>
  <si>
    <t>W2A523921</t>
  </si>
  <si>
    <t>CCTV Survey/Structural/600-1500mm Dia</t>
  </si>
  <si>
    <t>W2A523922</t>
  </si>
  <si>
    <t>CCTV Survey/Light Ring/0-600mm Dia</t>
  </si>
  <si>
    <t>W2A523931</t>
  </si>
  <si>
    <t>CCTV Survey/Light Ring/600-1500mm Dia</t>
  </si>
  <si>
    <t>W2A523932</t>
  </si>
  <si>
    <t>DrawOff Overpumping</t>
  </si>
  <si>
    <t>Pump, Draw Off/&gt;28,000litre tanker</t>
  </si>
  <si>
    <t>W2A534611</t>
  </si>
  <si>
    <t>Clearance: Pump / Draw Off</t>
  </si>
  <si>
    <t>Pump, Draw Off/18,000litre tanker</t>
  </si>
  <si>
    <t>W2A534612</t>
  </si>
  <si>
    <t>Pump, Draw Off/&gt;14,000litre tanker</t>
  </si>
  <si>
    <t>W2A534613</t>
  </si>
  <si>
    <t>Pump, Draw Off/9,000litre tanker</t>
  </si>
  <si>
    <t>W2A534614</t>
  </si>
  <si>
    <t>Major Overpump/SetUp&amp;Rem/0-150mm Dia</t>
  </si>
  <si>
    <t>W2A533511</t>
  </si>
  <si>
    <t>General Site Works: Major Overpumping</t>
  </si>
  <si>
    <t>Major Overpump/SetUp&amp;Rem/200-300mm Dia</t>
  </si>
  <si>
    <t>W2A533512</t>
  </si>
  <si>
    <t>Major Overpump/Maintain/0-150mm Dia</t>
  </si>
  <si>
    <t>W2A533521</t>
  </si>
  <si>
    <t>Major Overpump/Maintain/200-300mm Dia</t>
  </si>
  <si>
    <t>W2A533522</t>
  </si>
  <si>
    <t>New Sewers</t>
  </si>
  <si>
    <t>New Grav Sewer/150mm Dia/Not in Trench</t>
  </si>
  <si>
    <t>W2A543611</t>
  </si>
  <si>
    <t>Gravity Sewers</t>
  </si>
  <si>
    <t>New Grav Sewer/150mm Dia/0-1.5m Dp</t>
  </si>
  <si>
    <t>W2A543612</t>
  </si>
  <si>
    <t>New Grav Sewer/150mm Dia/1.5-3.0m Dp</t>
  </si>
  <si>
    <t>W2A543613</t>
  </si>
  <si>
    <t>New Grav Sewer/150mm Dia/3.0-4.5m Dp</t>
  </si>
  <si>
    <t>W2A543614</t>
  </si>
  <si>
    <t>New Grav Sewer/150mm Dia/4.5-6.0m Dp</t>
  </si>
  <si>
    <t>W2A543615</t>
  </si>
  <si>
    <t>New Grav Sewer/150mm Dia/EO Side Rd</t>
  </si>
  <si>
    <t>W2A543616</t>
  </si>
  <si>
    <t>New Grav Sewer/150mm Dia/EO Main Rd</t>
  </si>
  <si>
    <t>W2A543617</t>
  </si>
  <si>
    <t>New Grav Sewer/225mm Dia/Not in Trench</t>
  </si>
  <si>
    <t>W2A543621</t>
  </si>
  <si>
    <t>New Grav Sewer/225mm Dia/0-1.5m Dp</t>
  </si>
  <si>
    <t>W2A543622</t>
  </si>
  <si>
    <t>New Grav Sewer/225mm Dia/1.5-3.0m Dp</t>
  </si>
  <si>
    <t>W2A543623</t>
  </si>
  <si>
    <t>New Grav Sewer/225mm Dia/3.0-4.5m Dp</t>
  </si>
  <si>
    <t>W2A543624</t>
  </si>
  <si>
    <t>New Grav Sewer/225mm Dia/4.5-6.0m Dp</t>
  </si>
  <si>
    <t>W2A543625</t>
  </si>
  <si>
    <t>New Grav Sewer/225mm Dia/EO Side Rd</t>
  </si>
  <si>
    <t>W2A543626</t>
  </si>
  <si>
    <t>New Grav Sewer/225mm Dia/EO Main Rd</t>
  </si>
  <si>
    <t>W2A543627</t>
  </si>
  <si>
    <t>New Grav Sewer/300mm Dia/Not in Trench</t>
  </si>
  <si>
    <t>W2A543631</t>
  </si>
  <si>
    <t>New Grav Sewer/300mm Dia/0-1.5m Dp</t>
  </si>
  <si>
    <t>W2A543632</t>
  </si>
  <si>
    <t>New Grav Sewer/300mm Dia/1.5-3.0m Dp</t>
  </si>
  <si>
    <t>W2A543633</t>
  </si>
  <si>
    <t>New Grav Sewer/300mm Dia/3.0-4.5m Dp</t>
  </si>
  <si>
    <t>W2A543634</t>
  </si>
  <si>
    <t>New Grav Sewer/300mm Dia/4.5-6.0m Dp</t>
  </si>
  <si>
    <t>W2A543635</t>
  </si>
  <si>
    <t>New Grav Sewer/300mm Dia/EO Side Rd</t>
  </si>
  <si>
    <t>W2A543636</t>
  </si>
  <si>
    <t>New Grav Sewer/300mm Dia/EO Main Rd</t>
  </si>
  <si>
    <t>W2A543637</t>
  </si>
  <si>
    <t>New Grav Sewer/EO Rock / artificial matl</t>
  </si>
  <si>
    <t>W2A543641</t>
  </si>
  <si>
    <t>New Grav Sewer/EO Working in Headings</t>
  </si>
  <si>
    <t>W2A543642</t>
  </si>
  <si>
    <t>New Grav Sewer/375mm Dia/0-1.5m Dp</t>
  </si>
  <si>
    <t>W2A000001</t>
  </si>
  <si>
    <t>New Grav Sewer/375mm Dia/1.5-3.0m Dp</t>
  </si>
  <si>
    <t>W2A000002</t>
  </si>
  <si>
    <t>New Grav Sewer/375mm Dia/3.0-4.5m Dp</t>
  </si>
  <si>
    <t>W2A000003</t>
  </si>
  <si>
    <t>New Grav Sewer/375mm Dia/4.5-6.0m Dp</t>
  </si>
  <si>
    <t>W2A000004</t>
  </si>
  <si>
    <t>New Grav Sewer/375mm Dia/EO Side Rd</t>
  </si>
  <si>
    <t>W2A000005</t>
  </si>
  <si>
    <t>New Grav Sewer/375mm Dia/EO Main Rd</t>
  </si>
  <si>
    <t>W2A000006</t>
  </si>
  <si>
    <t>New Grav Sewer/375mm Dia/Not in Trench</t>
  </si>
  <si>
    <t>W2A000007</t>
  </si>
  <si>
    <t>New Grav Sewer/450mm Dia/0-1.5m Dp</t>
  </si>
  <si>
    <t>W2A000008</t>
  </si>
  <si>
    <t>New Grav Sewer/450mm Dia/1.5-3.0m Dp</t>
  </si>
  <si>
    <t>W2A000009</t>
  </si>
  <si>
    <t>New Grav Sewer/450mm Dia/3.0-4.5m Dp</t>
  </si>
  <si>
    <t>W2A000010</t>
  </si>
  <si>
    <t>New Grav Sewer/450mm Dia/4.5-6.0m Dp</t>
  </si>
  <si>
    <t>W2A000011</t>
  </si>
  <si>
    <t>New Grav Sewer/450mm Dia/EO Side Rd</t>
  </si>
  <si>
    <t>W2A000012</t>
  </si>
  <si>
    <t>New Grav Sewer/450mm Dia/EO Main Rd</t>
  </si>
  <si>
    <t>W2A000013</t>
  </si>
  <si>
    <t>New Grav Sewer/450mm Dia/Not in Trench</t>
  </si>
  <si>
    <t>W2A000014</t>
  </si>
  <si>
    <t>New Grav Sewer/525mm Dia/0-1.5m Dp</t>
  </si>
  <si>
    <t>W2A000015</t>
  </si>
  <si>
    <t>New Grav Sewer/525mm Dia/1.5-3.0m Dp</t>
  </si>
  <si>
    <t>W2A000016</t>
  </si>
  <si>
    <t>New Grav Sewer/525mm Dia/3.0-4.5m Dp</t>
  </si>
  <si>
    <t>W2A000017</t>
  </si>
  <si>
    <t>New Grav Sewer/525mm Dia/4.5-6.0m Dp</t>
  </si>
  <si>
    <t>W2A000018</t>
  </si>
  <si>
    <t>New Grav Sewer/525mm Dia/EO Side Rd</t>
  </si>
  <si>
    <t>W2A000019</t>
  </si>
  <si>
    <t>New Grav Sewer/525mm Dia/EO Main Rd</t>
  </si>
  <si>
    <t>W2A000020</t>
  </si>
  <si>
    <t>New Grav Sewer/525mm Dia/Not in Trench</t>
  </si>
  <si>
    <t>W2A000021</t>
  </si>
  <si>
    <t>New Grav Sewer/600mm Dia/0-1.5m Dp</t>
  </si>
  <si>
    <t>W2A000022</t>
  </si>
  <si>
    <t>New Grav Sewer/600mm Dia/1.5-3.0m Dp</t>
  </si>
  <si>
    <t>W2A000023</t>
  </si>
  <si>
    <t>New Grav Sewer/600mm Dia/3.0-4.5m Dp</t>
  </si>
  <si>
    <t>W2A000024</t>
  </si>
  <si>
    <t>New Grav Sewer/600mm Dia/4.5-6.0m Dp</t>
  </si>
  <si>
    <t>W2A000025</t>
  </si>
  <si>
    <t>New Grav Sewer/600mm Dia/EO Side Rd</t>
  </si>
  <si>
    <t>W2A000026</t>
  </si>
  <si>
    <t>New Grav Sewer/600mm Dia/EO Main Rd</t>
  </si>
  <si>
    <t>W2A000027</t>
  </si>
  <si>
    <t>New Grav Sewer/600mm Dia/Not in Trench</t>
  </si>
  <si>
    <t>W2A000028</t>
  </si>
  <si>
    <t>New Grav Sewer/900mm Dia/1.5-3.0m Dp</t>
  </si>
  <si>
    <t>W2A000029</t>
  </si>
  <si>
    <t>New Grav Sewer/900mm Dia/3.0-4.5m Dp</t>
  </si>
  <si>
    <t>W2A000030</t>
  </si>
  <si>
    <t>New Grav Sewer/900mm Dia/4.5-6.0m Dp</t>
  </si>
  <si>
    <t>W2A000031</t>
  </si>
  <si>
    <t>New Grav Sewer/900mm Dia/EO Side Rd</t>
  </si>
  <si>
    <t>W2A000032</t>
  </si>
  <si>
    <t>New Grav Sewer/900mm Dia/EO Main Rd</t>
  </si>
  <si>
    <t>W2A000033</t>
  </si>
  <si>
    <t>New Grav Sewer/900mm Dia/Not in Trench</t>
  </si>
  <si>
    <t>W2A000034</t>
  </si>
  <si>
    <t>Repair Sewers</t>
  </si>
  <si>
    <t>Repair Sewer/0-150mm Dia/Not in Trench</t>
  </si>
  <si>
    <t>W2A564111</t>
  </si>
  <si>
    <t>Pipework Repairs</t>
  </si>
  <si>
    <t>Repair Sewer/0-150mm Dia/0-1.2m Dp</t>
  </si>
  <si>
    <t>W2A564112</t>
  </si>
  <si>
    <t>Repair Sewer/0-150mm Dia/1.2-2m Dp</t>
  </si>
  <si>
    <t>W2A564113</t>
  </si>
  <si>
    <t>Repair Sewer/0-150mm Dia/2-3m Dp</t>
  </si>
  <si>
    <t>W2A564114</t>
  </si>
  <si>
    <t>Repair Sewer/0-150mm Dia/3-4.5m Dp</t>
  </si>
  <si>
    <t>W2A564115</t>
  </si>
  <si>
    <t>Repair Sewer/0-150mm Dia/4.5-6m Dp</t>
  </si>
  <si>
    <t>W2A564116</t>
  </si>
  <si>
    <t>Repair Sewer/0-150mm Dia/6-7.5m Dp</t>
  </si>
  <si>
    <t>W2A564117</t>
  </si>
  <si>
    <t>Repair Sewer/0-150mm Dia/EO Side Rd</t>
  </si>
  <si>
    <t>W2A564118</t>
  </si>
  <si>
    <t>Repair Sewer/0-150mm Dia/EO Main Rd</t>
  </si>
  <si>
    <t>W2A564119</t>
  </si>
  <si>
    <t>Repair Sewer/150-300mm Dia/Not in Trench</t>
  </si>
  <si>
    <t>W2A564121</t>
  </si>
  <si>
    <t>Repair Sewer/150-300mm Dia/0-1.2m Dp</t>
  </si>
  <si>
    <t>W2A564122</t>
  </si>
  <si>
    <t>Repair Sewer/150-300mm Dia/1.2-2m Dp</t>
  </si>
  <si>
    <t>W2A564123</t>
  </si>
  <si>
    <t>Repair Sewer/150-300mm Dia/2-3m Dp</t>
  </si>
  <si>
    <t>W2A564124</t>
  </si>
  <si>
    <t>Repair Sewer/150-300mm Dia/3-4.5m Dp</t>
  </si>
  <si>
    <t>W2A564125</t>
  </si>
  <si>
    <t>Repair Sewer/150-300mm Dia/4.5-6m Dp</t>
  </si>
  <si>
    <t>W2A564126</t>
  </si>
  <si>
    <t>Repair Sewer/150-300mm Dia/6-7.5m Dp</t>
  </si>
  <si>
    <t>W2A564127</t>
  </si>
  <si>
    <t>Repair Sewer/150-300mm Dia/EO Side Rd</t>
  </si>
  <si>
    <t>W2A564128</t>
  </si>
  <si>
    <t>Repair Sewer/150-300mm Dia/EO Main Rd</t>
  </si>
  <si>
    <t>W2A564129</t>
  </si>
  <si>
    <t>Repair Sewer/300-450mm Dia/Not in Trench</t>
  </si>
  <si>
    <t>W2A564131</t>
  </si>
  <si>
    <t>Repair Sewer/300-450mm Dia/0-1.2m Dp</t>
  </si>
  <si>
    <t>W2A564132</t>
  </si>
  <si>
    <t>Repair Sewer/300-450mm Dia/1.2-2m Dp</t>
  </si>
  <si>
    <t>W2A564133</t>
  </si>
  <si>
    <t>Repair Sewer/300-450mm Dia/2-3m Dp</t>
  </si>
  <si>
    <t>W2A564134</t>
  </si>
  <si>
    <t>Repair Sewer/300-450mm Dia/3-4.5m Dp</t>
  </si>
  <si>
    <t>W2A564135</t>
  </si>
  <si>
    <t>Repair Sewer/300-450mm Dia/4.5-6m Dp</t>
  </si>
  <si>
    <t>W2A564136</t>
  </si>
  <si>
    <t>Repair Sewer/300-450mm Dia/6-7.5m Dp</t>
  </si>
  <si>
    <t>W2A564137</t>
  </si>
  <si>
    <t>Repair Sewer/300-450mm Dia/EO Side Rd</t>
  </si>
  <si>
    <t>W2A564138</t>
  </si>
  <si>
    <t>Repair Sewer/300-450mm Dia/EO Main Rd</t>
  </si>
  <si>
    <t>W2A564139</t>
  </si>
  <si>
    <t>Repair Sewer/450-600mm Dia/Not in Trench</t>
  </si>
  <si>
    <t>W2A564141</t>
  </si>
  <si>
    <t>Repair Sewer/450-600mm Dia/0-1.2m Dp</t>
  </si>
  <si>
    <t>W2A564142</t>
  </si>
  <si>
    <t>Repair Sewer/450-600mm Dia/1.2-2m Dp</t>
  </si>
  <si>
    <t>W2A564143</t>
  </si>
  <si>
    <t>Repair Sewer/450-600mm Dia/2-3m Dp</t>
  </si>
  <si>
    <t>W2A564144</t>
  </si>
  <si>
    <t>Repair Sewer/450-600mm Dia/3-4.5m Dp</t>
  </si>
  <si>
    <t>W2A564145</t>
  </si>
  <si>
    <t>Repair Sewer/450-600mm Dia/4-5m Dp</t>
  </si>
  <si>
    <t>W2A564146</t>
  </si>
  <si>
    <t>Repair Sewer/450-600mm Dia/6-7.5m Dp</t>
  </si>
  <si>
    <t>W2A564147</t>
  </si>
  <si>
    <t>Repair Sewer/450-600mm Dia/EO Side Rd</t>
  </si>
  <si>
    <t>W2A564148</t>
  </si>
  <si>
    <t>Repair Sewer/450-600mm Dia/EO Main Rd</t>
  </si>
  <si>
    <t>W2A564149</t>
  </si>
  <si>
    <t>Repair Sewer/600-750mm Dia/Not in Trench</t>
  </si>
  <si>
    <t>W2A564151</t>
  </si>
  <si>
    <t>Repair Sewer/600-750mm Dia/0-1.2m Dp</t>
  </si>
  <si>
    <t>W2A564152</t>
  </si>
  <si>
    <t>Repair Sewer/600-750mm Dia/1.2-2m Dp</t>
  </si>
  <si>
    <t>W2A564153</t>
  </si>
  <si>
    <t>Repair Sewer/600-750mm Dia/2-3m Dp</t>
  </si>
  <si>
    <t>W2A564154</t>
  </si>
  <si>
    <t>Repair Sewer/600-750mm Dia/3-4.5m Dp</t>
  </si>
  <si>
    <t>W2A564155</t>
  </si>
  <si>
    <t>Repair Sewer/600-750mm Dia/4.5-6m Dp</t>
  </si>
  <si>
    <t>W2A564156</t>
  </si>
  <si>
    <t>Repair Sewer/600-750mm Dia/6-7.5m Dp</t>
  </si>
  <si>
    <t>W2A564157</t>
  </si>
  <si>
    <t>Repair Sewer/600-750mm Dia/EO Side Rd</t>
  </si>
  <si>
    <t>W2A564158</t>
  </si>
  <si>
    <t>Repair Sewer/600-750mm Dia/EO Main Rd</t>
  </si>
  <si>
    <t>W2A564159</t>
  </si>
  <si>
    <t>Repair Sewer/750-900mm Dia/Not in Trench</t>
  </si>
  <si>
    <t>W2A564161</t>
  </si>
  <si>
    <t>Repair Sewer/750-900mm Dia/0-1.2m Dp</t>
  </si>
  <si>
    <t>W2A564162</t>
  </si>
  <si>
    <t>Repair Sewer/750-900mm Dia/1.2-2m Dp</t>
  </si>
  <si>
    <t>W2A564163</t>
  </si>
  <si>
    <t>Repair Sewer/750-900mm Dia/2-3m Dp</t>
  </si>
  <si>
    <t>W2A564164</t>
  </si>
  <si>
    <t>Repair Sewer/750-900mm Dia/3-4.5m Dp</t>
  </si>
  <si>
    <t>W2A564165</t>
  </si>
  <si>
    <t>Repair Sewer/750-900mm Dia/4.5-6m Dp</t>
  </si>
  <si>
    <t>W2A564166</t>
  </si>
  <si>
    <t>Repair Sewer/750-900mm Dia/6-7.5m Dp</t>
  </si>
  <si>
    <t>W2A564167</t>
  </si>
  <si>
    <t>Repair Sewer/750-900mm Dia/EO Side Rd</t>
  </si>
  <si>
    <t>W2A564168</t>
  </si>
  <si>
    <t>Repair Sewer/750-900mm Dia/EO Main Rd</t>
  </si>
  <si>
    <t>W2A564169</t>
  </si>
  <si>
    <t>Brickwork Stonewalls</t>
  </si>
  <si>
    <t>Brickwork - decorative (1/2 brick thick)</t>
  </si>
  <si>
    <t>W2A000039</t>
  </si>
  <si>
    <t>m2</t>
  </si>
  <si>
    <t>Brickwork</t>
  </si>
  <si>
    <t>Brickwork - structural  (1/2 brick thick)</t>
  </si>
  <si>
    <t>W2A000040</t>
  </si>
  <si>
    <t xml:space="preserve">Stone walling </t>
  </si>
  <si>
    <t>W2A000041</t>
  </si>
  <si>
    <t>XXXX</t>
  </si>
  <si>
    <t xml:space="preserve">The Ridgeway </t>
  </si>
  <si>
    <t>SK12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</si>
</sst>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00"/>
  </numFmts>
  <fonts count="32" x14ac:knownFonts="1">
    <font>
      <sz val="11"/>
      <color theme="1"/>
      <name val="Arial"/>
      <family val="2"/>
    </font>
    <font>
      <b/>
      <sz val="11"/>
      <color theme="1"/>
      <name val="Arial"/>
      <family val="2"/>
    </font>
    <font>
      <sz val="10"/>
      <name val="Arial"/>
      <family val="2"/>
    </font>
    <font>
      <sz val="11"/>
      <name val="Arial"/>
      <family val="2"/>
    </font>
    <font>
      <sz val="11"/>
      <name val="Calibri"/>
      <family val="2"/>
    </font>
    <font>
      <b/>
      <sz val="12"/>
      <name val="Century Gothic"/>
      <family val="2"/>
    </font>
    <font>
      <sz val="11"/>
      <color indexed="8"/>
      <name val="Calibri"/>
      <family val="2"/>
    </font>
    <font>
      <b/>
      <sz val="11"/>
      <name val="Calibri"/>
      <family val="2"/>
    </font>
    <font>
      <sz val="11"/>
      <color theme="1"/>
      <name val="Calibri"/>
      <family val="2"/>
      <scheme val="minor"/>
    </font>
    <font>
      <sz val="10"/>
      <color theme="1"/>
      <name val="Arial"/>
      <family val="2"/>
    </font>
    <font>
      <sz val="10"/>
      <name val="Arial"/>
      <family val="2"/>
    </font>
    <font>
      <b/>
      <sz val="10"/>
      <name val="Arial"/>
      <family val="2"/>
    </font>
    <font>
      <b/>
      <sz val="16"/>
      <name val="Arial"/>
      <family val="2"/>
    </font>
    <font>
      <sz val="12"/>
      <name val="Calibri"/>
      <family val="2"/>
    </font>
    <font>
      <sz val="10"/>
      <color indexed="50"/>
      <name val="Arial"/>
      <family val="2"/>
    </font>
    <font>
      <sz val="10"/>
      <color indexed="10"/>
      <name val="Arial"/>
      <family val="2"/>
    </font>
    <font>
      <sz val="9"/>
      <name val="Arial"/>
      <family val="2"/>
    </font>
    <font>
      <b/>
      <sz val="12"/>
      <name val="Arial"/>
      <family val="2"/>
    </font>
    <font>
      <b/>
      <sz val="10"/>
      <color indexed="63"/>
      <name val="Arial"/>
      <family val="2"/>
    </font>
    <font>
      <sz val="9"/>
      <color indexed="63"/>
      <name val="Arial"/>
      <family val="2"/>
    </font>
    <font>
      <sz val="10"/>
      <color indexed="62"/>
      <name val="Arial"/>
      <family val="2"/>
    </font>
    <font>
      <sz val="10"/>
      <color indexed="49"/>
      <name val="Arial"/>
      <family val="2"/>
    </font>
    <font>
      <sz val="8"/>
      <name val="Arial"/>
      <family val="2"/>
    </font>
    <font>
      <sz val="12"/>
      <name val="Arial"/>
      <family val="2"/>
    </font>
    <font>
      <sz val="10"/>
      <name val="Calibri"/>
      <family val="2"/>
    </font>
    <font>
      <b/>
      <sz val="18"/>
      <color indexed="63"/>
      <name val="Arial"/>
      <family val="2"/>
    </font>
    <font>
      <b/>
      <sz val="18"/>
      <name val="Arial"/>
      <family val="2"/>
    </font>
    <font>
      <b/>
      <i/>
      <sz val="10"/>
      <color theme="0" tint="-0.499984740745262"/>
      <name val="Arial"/>
      <family val="2"/>
    </font>
    <font>
      <i/>
      <sz val="12"/>
      <color theme="0" tint="-0.499984740745262"/>
      <name val="Calibri"/>
      <family val="2"/>
    </font>
    <font>
      <i/>
      <sz val="10"/>
      <color theme="0" tint="-0.499984740745262"/>
      <name val="Arial"/>
      <family val="2"/>
    </font>
    <font>
      <sz val="18"/>
      <color theme="1"/>
      <name val="Arial"/>
      <family val="2"/>
    </font>
    <font>
      <sz val="12"/>
      <color theme="1"/>
      <name val="Arial"/>
      <family val="2"/>
    </font>
  </fonts>
  <fills count="8">
    <fill>
      <patternFill patternType="none"/>
    </fill>
    <fill>
      <patternFill patternType="gray125"/>
    </fill>
    <fill>
      <patternFill patternType="solid">
        <fgColor indexed="47"/>
        <bgColor indexed="64"/>
      </patternFill>
    </fill>
    <fill>
      <patternFill patternType="solid">
        <fgColor rgb="FFFFFF00"/>
        <bgColor indexed="64"/>
      </patternFill>
    </fill>
    <fill>
      <patternFill patternType="solid">
        <fgColor indexed="44"/>
        <bgColor indexed="64"/>
      </patternFill>
    </fill>
    <fill>
      <patternFill patternType="solid">
        <fgColor theme="0"/>
        <bgColor indexed="64"/>
      </patternFill>
    </fill>
    <fill>
      <patternFill patternType="solid">
        <fgColor indexed="21"/>
        <bgColor indexed="64"/>
      </patternFill>
    </fill>
    <fill>
      <patternFill patternType="solid">
        <fgColor indexed="9"/>
        <bgColor indexed="64"/>
      </patternFill>
    </fill>
  </fills>
  <borders count="5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medium">
        <color auto="1"/>
      </left>
      <right style="medium">
        <color auto="1"/>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mediumDashed">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rgb="FF505050"/>
      </left>
      <right/>
      <top style="medium">
        <color rgb="FF505050"/>
      </top>
      <bottom/>
      <diagonal/>
    </border>
    <border>
      <left/>
      <right/>
      <top style="medium">
        <color rgb="FF505050"/>
      </top>
      <bottom/>
      <diagonal/>
    </border>
    <border>
      <left/>
      <right style="medium">
        <color rgb="FF505050"/>
      </right>
      <top style="medium">
        <color rgb="FF505050"/>
      </top>
      <bottom/>
      <diagonal/>
    </border>
    <border>
      <left style="medium">
        <color rgb="FF505050"/>
      </left>
      <right/>
      <top/>
      <bottom/>
      <diagonal/>
    </border>
    <border>
      <left/>
      <right style="medium">
        <color rgb="FF505050"/>
      </right>
      <top/>
      <bottom/>
      <diagonal/>
    </border>
    <border>
      <left style="medium">
        <color rgb="FF505050"/>
      </left>
      <right/>
      <top/>
      <bottom style="medium">
        <color rgb="FF505050"/>
      </bottom>
      <diagonal/>
    </border>
    <border>
      <left/>
      <right/>
      <top/>
      <bottom style="medium">
        <color rgb="FF505050"/>
      </bottom>
      <diagonal/>
    </border>
    <border>
      <left/>
      <right style="medium">
        <color rgb="FF505050"/>
      </right>
      <top/>
      <bottom style="medium">
        <color rgb="FF505050"/>
      </bottom>
      <diagonal/>
    </border>
    <border>
      <left style="medium">
        <color rgb="FF505050"/>
      </left>
      <right/>
      <top style="medium">
        <color rgb="FF505050"/>
      </top>
      <bottom style="medium">
        <color rgb="FF505050"/>
      </bottom>
      <diagonal/>
    </border>
    <border>
      <left/>
      <right/>
      <top style="medium">
        <color rgb="FF505050"/>
      </top>
      <bottom style="medium">
        <color rgb="FF505050"/>
      </bottom>
      <diagonal/>
    </border>
    <border>
      <left/>
      <right style="medium">
        <color rgb="FF505050"/>
      </right>
      <top style="medium">
        <color rgb="FF505050"/>
      </top>
      <bottom style="medium">
        <color rgb="FF505050"/>
      </bottom>
      <diagonal/>
    </border>
  </borders>
  <cellStyleXfs count="8">
    <xf numFmtId="0" fontId="0" fillId="0" borderId="0"/>
    <xf numFmtId="0" fontId="2" fillId="0" borderId="0"/>
    <xf numFmtId="0" fontId="2" fillId="0" borderId="0"/>
    <xf numFmtId="44" fontId="2" fillId="0" borderId="0" applyFont="0" applyFill="0" applyBorder="0" applyAlignment="0" applyProtection="0"/>
    <xf numFmtId="0" fontId="5" fillId="4" borderId="17" applyNumberFormat="0" applyProtection="0">
      <alignment horizontal="left" vertical="center"/>
    </xf>
    <xf numFmtId="0" fontId="5" fillId="4" borderId="17" applyNumberFormat="0" applyProtection="0">
      <alignment horizontal="left" vertical="center"/>
    </xf>
    <xf numFmtId="0" fontId="8" fillId="0" borderId="0"/>
    <xf numFmtId="0" fontId="10" fillId="0" borderId="0"/>
  </cellStyleXfs>
  <cellXfs count="233">
    <xf numFmtId="0" fontId="0" fillId="0" borderId="0" xfId="0"/>
    <xf numFmtId="0" fontId="2" fillId="0" borderId="0" xfId="1" applyAlignment="1">
      <alignment horizontal="center" vertical="center"/>
    </xf>
    <xf numFmtId="0" fontId="1" fillId="0" borderId="0" xfId="0" applyFont="1" applyAlignment="1">
      <alignment horizontal="center" vertical="center"/>
    </xf>
    <xf numFmtId="0" fontId="1" fillId="0" borderId="0" xfId="0" applyFont="1" applyAlignment="1">
      <alignment horizontal="center" wrapText="1"/>
    </xf>
    <xf numFmtId="164" fontId="2" fillId="3" borderId="18" xfId="3" applyNumberFormat="1" applyFont="1" applyFill="1" applyBorder="1" applyAlignment="1">
      <alignment horizontal="center"/>
    </xf>
    <xf numFmtId="164" fontId="2" fillId="3" borderId="19" xfId="3" applyNumberFormat="1" applyFont="1" applyFill="1" applyBorder="1" applyAlignment="1">
      <alignment horizontal="center"/>
    </xf>
    <xf numFmtId="0" fontId="1" fillId="0" borderId="1" xfId="0" applyFont="1" applyBorder="1"/>
    <xf numFmtId="0" fontId="4" fillId="2" borderId="14" xfId="4" applyFont="1" applyFill="1" applyBorder="1" applyAlignment="1">
      <alignment vertical="center" wrapText="1"/>
    </xf>
    <xf numFmtId="0" fontId="6" fillId="0" borderId="0" xfId="2" applyFont="1" applyAlignment="1">
      <alignment horizontal="left" vertical="center" wrapText="1"/>
    </xf>
    <xf numFmtId="9" fontId="2" fillId="0" borderId="0" xfId="1" applyNumberFormat="1" applyAlignment="1">
      <alignment horizontal="center" vertical="center"/>
    </xf>
    <xf numFmtId="0" fontId="0" fillId="5" borderId="0" xfId="0" applyFill="1"/>
    <xf numFmtId="0" fontId="0" fillId="5" borderId="5" xfId="0" applyFill="1" applyBorder="1"/>
    <xf numFmtId="0" fontId="0" fillId="5" borderId="8" xfId="0" applyFill="1" applyBorder="1"/>
    <xf numFmtId="0" fontId="1" fillId="0" borderId="10" xfId="0" applyFont="1" applyBorder="1" applyAlignment="1">
      <alignment horizontal="center"/>
    </xf>
    <xf numFmtId="0" fontId="3" fillId="0" borderId="3" xfId="2" applyFont="1" applyBorder="1"/>
    <xf numFmtId="0" fontId="3" fillId="0" borderId="0" xfId="2" applyFont="1"/>
    <xf numFmtId="0" fontId="3" fillId="0" borderId="23" xfId="2" applyFont="1" applyBorder="1"/>
    <xf numFmtId="0" fontId="3" fillId="2" borderId="20" xfId="2" applyFont="1" applyFill="1" applyBorder="1" applyAlignment="1">
      <alignment horizontal="center"/>
    </xf>
    <xf numFmtId="0" fontId="3" fillId="2" borderId="13" xfId="2" applyFont="1" applyFill="1" applyBorder="1" applyAlignment="1">
      <alignment horizontal="center"/>
    </xf>
    <xf numFmtId="0" fontId="3" fillId="2" borderId="21" xfId="2" applyFont="1" applyFill="1" applyBorder="1" applyAlignment="1">
      <alignment horizontal="center"/>
    </xf>
    <xf numFmtId="0" fontId="4" fillId="0" borderId="20" xfId="2" applyFont="1" applyBorder="1" applyAlignment="1">
      <alignment horizontal="center"/>
    </xf>
    <xf numFmtId="0" fontId="4" fillId="0" borderId="13" xfId="2" applyFont="1" applyBorder="1" applyAlignment="1">
      <alignment horizontal="center"/>
    </xf>
    <xf numFmtId="0" fontId="4" fillId="0" borderId="21" xfId="2" applyFont="1" applyBorder="1" applyAlignment="1">
      <alignment horizontal="center"/>
    </xf>
    <xf numFmtId="0" fontId="7" fillId="0" borderId="1" xfId="2" applyFont="1" applyBorder="1" applyAlignment="1">
      <alignment horizontal="center" vertical="center" wrapText="1"/>
    </xf>
    <xf numFmtId="0" fontId="4" fillId="2" borderId="16" xfId="5" applyFont="1" applyFill="1" applyBorder="1" applyAlignment="1">
      <alignment horizontal="center" vertical="center" wrapText="1"/>
    </xf>
    <xf numFmtId="0" fontId="4" fillId="2" borderId="13" xfId="5" applyFont="1" applyFill="1" applyBorder="1" applyAlignment="1">
      <alignment horizontal="center" vertical="center" wrapText="1"/>
    </xf>
    <xf numFmtId="0" fontId="4" fillId="2" borderId="22" xfId="5" applyFont="1" applyFill="1" applyBorder="1" applyAlignment="1">
      <alignment horizontal="center" vertical="center" wrapText="1"/>
    </xf>
    <xf numFmtId="0" fontId="7" fillId="0" borderId="0" xfId="2" applyFont="1" applyAlignment="1">
      <alignment horizontal="center" vertical="center" wrapText="1"/>
    </xf>
    <xf numFmtId="164" fontId="4" fillId="2" borderId="0" xfId="5" applyNumberFormat="1" applyFont="1" applyFill="1" applyBorder="1" applyAlignment="1">
      <alignment horizontal="center" vertical="center" wrapText="1"/>
    </xf>
    <xf numFmtId="10" fontId="4" fillId="2" borderId="0" xfId="5" applyNumberFormat="1" applyFont="1" applyFill="1" applyBorder="1" applyAlignment="1">
      <alignment horizontal="center" vertical="center"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1" fillId="5" borderId="0" xfId="0" applyFont="1" applyFill="1"/>
    <xf numFmtId="0" fontId="10" fillId="0" borderId="0" xfId="7" applyAlignment="1">
      <alignment horizontal="center"/>
    </xf>
    <xf numFmtId="0" fontId="10" fillId="0" borderId="0" xfId="7"/>
    <xf numFmtId="0" fontId="10" fillId="0" borderId="0" xfId="7" applyAlignment="1">
      <alignment horizontal="left"/>
    </xf>
    <xf numFmtId="0" fontId="11" fillId="6" borderId="0" xfId="7" applyFont="1" applyFill="1" applyAlignment="1">
      <alignment horizontal="center"/>
    </xf>
    <xf numFmtId="16" fontId="10" fillId="6" borderId="0" xfId="7" applyNumberFormat="1" applyFill="1" applyAlignment="1">
      <alignment horizontal="center"/>
    </xf>
    <xf numFmtId="0" fontId="10" fillId="6" borderId="0" xfId="7" applyFill="1" applyAlignment="1">
      <alignment horizontal="center"/>
    </xf>
    <xf numFmtId="0" fontId="10" fillId="6" borderId="0" xfId="7" applyFill="1"/>
    <xf numFmtId="0" fontId="10" fillId="6" borderId="0" xfId="7" applyFill="1" applyAlignment="1">
      <alignment horizontal="left"/>
    </xf>
    <xf numFmtId="16" fontId="10" fillId="0" borderId="0" xfId="7" applyNumberFormat="1" applyAlignment="1">
      <alignment horizontal="center"/>
    </xf>
    <xf numFmtId="0" fontId="12" fillId="0" borderId="0" xfId="7" applyFont="1" applyAlignment="1">
      <alignment horizontal="center" vertical="center"/>
    </xf>
    <xf numFmtId="0" fontId="2" fillId="0" borderId="0" xfId="7" applyFont="1"/>
    <xf numFmtId="0" fontId="2" fillId="0" borderId="0" xfId="7" applyFont="1" applyAlignment="1">
      <alignment horizontal="center"/>
    </xf>
    <xf numFmtId="0" fontId="10" fillId="0" borderId="0" xfId="7" applyAlignment="1">
      <alignment horizontal="center" vertical="center" wrapText="1"/>
    </xf>
    <xf numFmtId="0" fontId="13" fillId="0" borderId="0" xfId="7" applyFont="1"/>
    <xf numFmtId="0" fontId="2" fillId="7" borderId="0" xfId="7" applyFont="1" applyFill="1"/>
    <xf numFmtId="9" fontId="10" fillId="0" borderId="0" xfId="7" applyNumberFormat="1" applyAlignment="1">
      <alignment horizontal="center"/>
    </xf>
    <xf numFmtId="9" fontId="2" fillId="0" borderId="0" xfId="7" applyNumberFormat="1" applyFont="1" applyAlignment="1">
      <alignment horizontal="center"/>
    </xf>
    <xf numFmtId="0" fontId="0" fillId="0" borderId="0" xfId="0" applyAlignment="1">
      <alignment horizontal="left" vertical="top"/>
    </xf>
    <xf numFmtId="0" fontId="0" fillId="0" borderId="0" xfId="7" applyFont="1"/>
    <xf numFmtId="0" fontId="10" fillId="0" borderId="24" xfId="7" applyBorder="1"/>
    <xf numFmtId="0" fontId="10" fillId="0" borderId="25" xfId="7" applyBorder="1" applyAlignment="1">
      <alignment horizontal="center"/>
    </xf>
    <xf numFmtId="0" fontId="10" fillId="0" borderId="26" xfId="7" applyBorder="1" applyAlignment="1">
      <alignment horizontal="center"/>
    </xf>
    <xf numFmtId="0" fontId="2" fillId="0" borderId="0" xfId="0" applyFont="1" applyAlignment="1">
      <alignment horizontal="left" vertical="top"/>
    </xf>
    <xf numFmtId="0" fontId="13" fillId="0" borderId="0" xfId="7" applyFont="1" applyAlignment="1">
      <alignment vertical="top"/>
    </xf>
    <xf numFmtId="9" fontId="14" fillId="0" borderId="0" xfId="7" applyNumberFormat="1" applyFont="1" applyAlignment="1">
      <alignment horizontal="center"/>
    </xf>
    <xf numFmtId="0" fontId="15" fillId="0" borderId="27" xfId="7" applyFont="1" applyBorder="1" applyAlignment="1">
      <alignment horizontal="center"/>
    </xf>
    <xf numFmtId="0" fontId="16" fillId="0" borderId="13" xfId="0" applyFont="1" applyBorder="1" applyAlignment="1">
      <alignment horizontal="center" vertical="center" wrapText="1"/>
    </xf>
    <xf numFmtId="16" fontId="10" fillId="0" borderId="28" xfId="7" applyNumberFormat="1" applyBorder="1" applyAlignment="1">
      <alignment horizontal="center"/>
    </xf>
    <xf numFmtId="16" fontId="10" fillId="0" borderId="0" xfId="7" applyNumberFormat="1" applyAlignment="1">
      <alignment horizontal="left"/>
    </xf>
    <xf numFmtId="0" fontId="17" fillId="0" borderId="0" xfId="7" applyFont="1" applyAlignment="1">
      <alignment horizontal="center" vertical="center"/>
    </xf>
    <xf numFmtId="0" fontId="0" fillId="0" borderId="0" xfId="0" applyAlignment="1">
      <alignment horizontal="center" vertical="center"/>
    </xf>
    <xf numFmtId="0" fontId="14" fillId="0" borderId="0" xfId="7" applyFont="1" applyAlignment="1">
      <alignment horizontal="center"/>
    </xf>
    <xf numFmtId="0" fontId="19" fillId="0" borderId="0" xfId="7" applyFont="1"/>
    <xf numFmtId="0" fontId="14" fillId="0" borderId="0" xfId="7" applyFont="1"/>
    <xf numFmtId="0" fontId="10" fillId="0" borderId="0" xfId="7" applyAlignment="1">
      <alignment horizontal="center" vertical="center"/>
    </xf>
    <xf numFmtId="0" fontId="15" fillId="0" borderId="0" xfId="7" applyFont="1" applyAlignment="1">
      <alignment horizontal="center"/>
    </xf>
    <xf numFmtId="0" fontId="15" fillId="0" borderId="29" xfId="7" applyFont="1" applyBorder="1" applyAlignment="1">
      <alignment horizontal="center"/>
    </xf>
    <xf numFmtId="16" fontId="10" fillId="0" borderId="30" xfId="7" applyNumberFormat="1" applyBorder="1" applyAlignment="1">
      <alignment horizontal="center"/>
    </xf>
    <xf numFmtId="0" fontId="16" fillId="0" borderId="0" xfId="7" applyFont="1" applyAlignment="1">
      <alignment horizontal="left"/>
    </xf>
    <xf numFmtId="0" fontId="10" fillId="0" borderId="24" xfId="7" applyBorder="1" applyAlignment="1">
      <alignment horizontal="center"/>
    </xf>
    <xf numFmtId="0" fontId="21" fillId="0" borderId="0" xfId="7" applyFont="1" applyAlignment="1">
      <alignment horizontal="left"/>
    </xf>
    <xf numFmtId="0" fontId="10" fillId="0" borderId="28" xfId="7" applyBorder="1" applyAlignment="1">
      <alignment horizontal="center"/>
    </xf>
    <xf numFmtId="0" fontId="4" fillId="7" borderId="0" xfId="7" applyFont="1" applyFill="1"/>
    <xf numFmtId="0" fontId="21" fillId="0" borderId="0" xfId="7" applyFont="1"/>
    <xf numFmtId="0" fontId="10" fillId="0" borderId="30" xfId="7" applyBorder="1" applyAlignment="1">
      <alignment horizontal="center"/>
    </xf>
    <xf numFmtId="0" fontId="16" fillId="0" borderId="13" xfId="0" applyFont="1" applyBorder="1" applyAlignment="1">
      <alignment horizontal="center" vertical="center"/>
    </xf>
    <xf numFmtId="0" fontId="24" fillId="0" borderId="0" xfId="7" applyFont="1"/>
    <xf numFmtId="0" fontId="10" fillId="0" borderId="32" xfId="7" applyBorder="1"/>
    <xf numFmtId="10" fontId="14" fillId="0" borderId="32" xfId="7" applyNumberFormat="1" applyFont="1" applyBorder="1" applyAlignment="1">
      <alignment horizontal="center"/>
    </xf>
    <xf numFmtId="0" fontId="0" fillId="0" borderId="24" xfId="7" applyFont="1" applyBorder="1"/>
    <xf numFmtId="0" fontId="0" fillId="0" borderId="0" xfId="7" applyFont="1" applyAlignment="1">
      <alignment horizontal="center" vertical="center"/>
    </xf>
    <xf numFmtId="16" fontId="0" fillId="0" borderId="28" xfId="7" applyNumberFormat="1" applyFont="1" applyBorder="1" applyAlignment="1">
      <alignment horizontal="center"/>
    </xf>
    <xf numFmtId="0" fontId="17" fillId="0" borderId="0" xfId="7" applyFont="1"/>
    <xf numFmtId="16" fontId="0" fillId="0" borderId="30" xfId="7" applyNumberFormat="1" applyFont="1" applyBorder="1" applyAlignment="1">
      <alignment horizontal="center"/>
    </xf>
    <xf numFmtId="0" fontId="2" fillId="0" borderId="0" xfId="0" applyFont="1" applyAlignment="1">
      <alignment horizontal="center" vertical="center"/>
    </xf>
    <xf numFmtId="0" fontId="17" fillId="0" borderId="0" xfId="7" applyFont="1" applyAlignment="1">
      <alignment horizontal="center" vertical="center" wrapText="1"/>
    </xf>
    <xf numFmtId="0" fontId="0" fillId="0" borderId="0" xfId="0" applyAlignment="1">
      <alignment horizontal="center" vertical="center" wrapText="1"/>
    </xf>
    <xf numFmtId="0" fontId="22" fillId="0" borderId="0" xfId="7" applyFont="1" applyAlignment="1">
      <alignment horizontal="center" vertical="center" wrapText="1"/>
    </xf>
    <xf numFmtId="0" fontId="0" fillId="0" borderId="0" xfId="0" applyAlignment="1">
      <alignment horizontal="center"/>
    </xf>
    <xf numFmtId="0" fontId="1" fillId="0" borderId="0" xfId="0" applyFont="1"/>
    <xf numFmtId="0" fontId="18" fillId="0" borderId="0" xfId="7" applyFont="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18" fillId="0" borderId="0" xfId="7" applyFont="1" applyAlignment="1">
      <alignment horizontal="center" vertical="center" wrapText="1"/>
    </xf>
    <xf numFmtId="0" fontId="2" fillId="0" borderId="0" xfId="0" applyFont="1" applyAlignment="1">
      <alignment horizontal="center" vertical="center" wrapText="1"/>
    </xf>
    <xf numFmtId="0" fontId="2" fillId="0" borderId="0" xfId="7" applyFont="1" applyAlignment="1">
      <alignment vertical="center"/>
    </xf>
    <xf numFmtId="0" fontId="22" fillId="0" borderId="0" xfId="0" applyFont="1" applyAlignment="1">
      <alignment horizontal="center" vertical="center"/>
    </xf>
    <xf numFmtId="0" fontId="29" fillId="0" borderId="0" xfId="7" applyFont="1" applyAlignment="1">
      <alignment horizontal="left"/>
    </xf>
    <xf numFmtId="0" fontId="0" fillId="5" borderId="1" xfId="0" applyFill="1" applyBorder="1"/>
    <xf numFmtId="0" fontId="0" fillId="5" borderId="12" xfId="0" applyFill="1" applyBorder="1"/>
    <xf numFmtId="14" fontId="0" fillId="5" borderId="1" xfId="0" applyNumberFormat="1" applyFill="1" applyBorder="1"/>
    <xf numFmtId="0" fontId="1" fillId="5" borderId="0" xfId="0" applyFont="1" applyFill="1" applyAlignment="1">
      <alignment horizontal="center" wrapText="1"/>
    </xf>
    <xf numFmtId="20" fontId="0" fillId="5" borderId="1" xfId="0" applyNumberFormat="1" applyFill="1" applyBorder="1"/>
    <xf numFmtId="0" fontId="0" fillId="0" borderId="41" xfId="0" applyBorder="1"/>
    <xf numFmtId="0" fontId="0" fillId="0" borderId="42" xfId="0" applyBorder="1"/>
    <xf numFmtId="0" fontId="0" fillId="0" borderId="43" xfId="0" applyBorder="1"/>
    <xf numFmtId="0" fontId="0" fillId="0" borderId="44" xfId="0" applyBorder="1"/>
    <xf numFmtId="0" fontId="0" fillId="0" borderId="45" xfId="0" applyBorder="1"/>
    <xf numFmtId="0" fontId="0" fillId="0" borderId="46" xfId="0" applyBorder="1"/>
    <xf numFmtId="0" fontId="0" fillId="0" borderId="47" xfId="0" applyBorder="1"/>
    <xf numFmtId="0" fontId="0" fillId="0" borderId="48" xfId="0" applyBorder="1"/>
    <xf numFmtId="0" fontId="0" fillId="0" borderId="49" xfId="0" applyBorder="1"/>
    <xf numFmtId="0" fontId="0" fillId="0" borderId="50" xfId="0" applyBorder="1"/>
    <xf numFmtId="0" fontId="0" fillId="0" borderId="51" xfId="0" applyBorder="1"/>
    <xf numFmtId="14" fontId="0" fillId="5" borderId="0" xfId="0" applyNumberFormat="1" applyFill="1"/>
    <xf numFmtId="0" fontId="30" fillId="5" borderId="3" xfId="0" applyFont="1" applyFill="1" applyBorder="1" applyAlignment="1">
      <alignment wrapText="1"/>
    </xf>
    <xf numFmtId="0" fontId="30" fillId="5" borderId="0" xfId="0" applyFont="1" applyFill="1" applyAlignment="1">
      <alignment wrapText="1"/>
    </xf>
    <xf numFmtId="0" fontId="0" fillId="0" borderId="10" xfId="0" applyBorder="1"/>
    <xf numFmtId="0" fontId="0" fillId="0" borderId="12" xfId="0" applyBorder="1"/>
    <xf numFmtId="0" fontId="0" fillId="0" borderId="11" xfId="0" applyBorder="1"/>
    <xf numFmtId="0" fontId="0" fillId="0" borderId="10" xfId="0" applyBorder="1" applyAlignment="1">
      <alignment horizontal="center"/>
    </xf>
    <xf numFmtId="0" fontId="0" fillId="0" borderId="12" xfId="0" applyBorder="1" applyAlignment="1">
      <alignment horizontal="center"/>
    </xf>
    <xf numFmtId="0" fontId="0" fillId="0" borderId="11" xfId="0" applyBorder="1" applyAlignment="1">
      <alignment horizontal="center"/>
    </xf>
    <xf numFmtId="0" fontId="0" fillId="0" borderId="2" xfId="0" applyBorder="1"/>
    <xf numFmtId="0" fontId="0" fillId="0" borderId="3" xfId="0" applyBorder="1"/>
    <xf numFmtId="0" fontId="0" fillId="0" borderId="4" xfId="0" applyBorder="1"/>
    <xf numFmtId="0" fontId="0" fillId="0" borderId="5" xfId="0" applyBorder="1"/>
    <xf numFmtId="0" fontId="0" fillId="0" borderId="0" xfId="0"/>
    <xf numFmtId="0" fontId="0" fillId="0" borderId="6" xfId="0" applyBorder="1"/>
    <xf numFmtId="0" fontId="0" fillId="0" borderId="7" xfId="0" applyBorder="1"/>
    <xf numFmtId="0" fontId="0" fillId="0" borderId="8" xfId="0" applyBorder="1"/>
    <xf numFmtId="0" fontId="0" fillId="0" borderId="9" xfId="0" applyBorder="1"/>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3" fillId="0" borderId="10" xfId="0" applyFont="1" applyBorder="1" applyAlignment="1">
      <alignment horizontal="center"/>
    </xf>
    <xf numFmtId="0" fontId="1" fillId="5" borderId="0" xfId="0" applyFont="1" applyFill="1" applyAlignment="1">
      <alignment horizontal="center" wrapText="1"/>
    </xf>
    <xf numFmtId="0" fontId="0" fillId="5" borderId="10" xfId="0" applyFill="1" applyBorder="1" applyAlignment="1">
      <alignment horizontal="center"/>
    </xf>
    <xf numFmtId="0" fontId="0" fillId="5" borderId="12" xfId="0" applyFill="1" applyBorder="1" applyAlignment="1">
      <alignment horizontal="center"/>
    </xf>
    <xf numFmtId="0" fontId="0" fillId="5" borderId="11" xfId="0" applyFill="1" applyBorder="1" applyAlignment="1">
      <alignment horizontal="center"/>
    </xf>
    <xf numFmtId="0" fontId="0" fillId="5" borderId="4" xfId="0" applyFill="1" applyBorder="1" applyAlignment="1">
      <alignment horizontal="center"/>
    </xf>
    <xf numFmtId="49" fontId="0" fillId="5" borderId="10" xfId="0" applyNumberFormat="1" applyFill="1" applyBorder="1" applyAlignment="1">
      <alignment horizontal="center"/>
    </xf>
    <xf numFmtId="0" fontId="31" fillId="5" borderId="0" xfId="0" applyFont="1" applyFill="1" applyAlignment="1">
      <alignment horizontal="left" vertical="top" wrapText="1"/>
    </xf>
    <xf numFmtId="0" fontId="1" fillId="5" borderId="0" xfId="0" applyFont="1" applyFill="1" applyAlignment="1">
      <alignment horizontal="left" wrapText="1"/>
    </xf>
    <xf numFmtId="0" fontId="0" fillId="5" borderId="0" xfId="0" applyFill="1"/>
    <xf numFmtId="0" fontId="9" fillId="5" borderId="10" xfId="0" applyFont="1" applyFill="1" applyBorder="1" applyAlignment="1">
      <alignment horizontal="center"/>
    </xf>
    <xf numFmtId="0" fontId="0" fillId="5" borderId="2" xfId="0" applyFill="1" applyBorder="1" applyAlignment="1">
      <alignment vertical="center" wrapText="1" shrinkToFit="1"/>
    </xf>
    <xf numFmtId="0" fontId="0" fillId="5" borderId="3" xfId="0" applyFill="1" applyBorder="1" applyAlignment="1">
      <alignment vertical="center" wrapText="1" shrinkToFit="1"/>
    </xf>
    <xf numFmtId="0" fontId="0" fillId="5" borderId="4" xfId="0" applyFill="1" applyBorder="1" applyAlignment="1">
      <alignment vertical="center" wrapText="1" shrinkToFit="1"/>
    </xf>
    <xf numFmtId="0" fontId="0" fillId="5" borderId="5" xfId="0" applyFill="1" applyBorder="1" applyAlignment="1">
      <alignment vertical="center" wrapText="1" shrinkToFit="1"/>
    </xf>
    <xf numFmtId="0" fontId="0" fillId="5" borderId="0" xfId="0" applyFill="1" applyAlignment="1">
      <alignment vertical="center" wrapText="1" shrinkToFit="1"/>
    </xf>
    <xf numFmtId="0" fontId="0" fillId="5" borderId="6" xfId="0" applyFill="1" applyBorder="1" applyAlignment="1">
      <alignment vertical="center" wrapText="1" shrinkToFit="1"/>
    </xf>
    <xf numFmtId="0" fontId="0" fillId="5" borderId="7" xfId="0" applyFill="1" applyBorder="1" applyAlignment="1">
      <alignment vertical="center" wrapText="1" shrinkToFit="1"/>
    </xf>
    <xf numFmtId="0" fontId="0" fillId="5" borderId="8" xfId="0" applyFill="1" applyBorder="1" applyAlignment="1">
      <alignment vertical="center" wrapText="1" shrinkToFit="1"/>
    </xf>
    <xf numFmtId="0" fontId="0" fillId="5" borderId="9" xfId="0" applyFill="1" applyBorder="1" applyAlignment="1">
      <alignment vertical="center" wrapText="1" shrinkToFit="1"/>
    </xf>
    <xf numFmtId="0" fontId="0" fillId="5" borderId="10" xfId="0" applyFill="1" applyBorder="1"/>
    <xf numFmtId="0" fontId="0" fillId="5" borderId="11" xfId="0" applyFill="1" applyBorder="1"/>
    <xf numFmtId="0" fontId="0" fillId="5" borderId="2" xfId="0" applyFill="1" applyBorder="1"/>
    <xf numFmtId="0" fontId="0" fillId="5" borderId="2" xfId="0" applyFill="1" applyBorder="1" applyAlignment="1">
      <alignment horizontal="center" vertical="center" wrapText="1"/>
    </xf>
    <xf numFmtId="0" fontId="0" fillId="5" borderId="3" xfId="0" applyFill="1" applyBorder="1" applyAlignment="1">
      <alignment horizontal="center" vertical="center" wrapText="1"/>
    </xf>
    <xf numFmtId="0" fontId="0" fillId="5" borderId="3" xfId="0" applyFill="1" applyBorder="1"/>
    <xf numFmtId="0" fontId="0" fillId="5" borderId="4" xfId="0" applyFill="1" applyBorder="1"/>
    <xf numFmtId="0" fontId="0" fillId="5" borderId="5" xfId="0" applyFill="1" applyBorder="1" applyAlignment="1">
      <alignment horizontal="center" vertical="center" wrapText="1"/>
    </xf>
    <xf numFmtId="0" fontId="0" fillId="5" borderId="0" xfId="0" applyFill="1" applyAlignment="1">
      <alignment horizontal="center" vertical="center" wrapText="1"/>
    </xf>
    <xf numFmtId="0" fontId="0" fillId="5" borderId="6" xfId="0" applyFill="1" applyBorder="1"/>
    <xf numFmtId="0" fontId="0" fillId="5" borderId="7" xfId="0" applyFill="1" applyBorder="1" applyAlignment="1">
      <alignment horizontal="center" vertical="center" wrapText="1"/>
    </xf>
    <xf numFmtId="0" fontId="0" fillId="5" borderId="8" xfId="0" applyFill="1" applyBorder="1" applyAlignment="1">
      <alignment horizontal="center" vertical="center" wrapText="1"/>
    </xf>
    <xf numFmtId="0" fontId="0" fillId="5" borderId="8" xfId="0" applyFill="1" applyBorder="1"/>
    <xf numFmtId="0" fontId="0" fillId="5" borderId="9" xfId="0" applyFill="1" applyBorder="1"/>
    <xf numFmtId="1" fontId="0" fillId="5" borderId="7" xfId="0" applyNumberFormat="1" applyFill="1" applyBorder="1" applyAlignment="1">
      <alignment horizontal="center"/>
    </xf>
    <xf numFmtId="1" fontId="0" fillId="5" borderId="8" xfId="0" applyNumberFormat="1" applyFill="1" applyBorder="1" applyAlignment="1">
      <alignment horizontal="center"/>
    </xf>
    <xf numFmtId="1" fontId="0" fillId="5" borderId="9" xfId="0" applyNumberFormat="1" applyFill="1" applyBorder="1" applyAlignment="1">
      <alignment horizontal="center"/>
    </xf>
    <xf numFmtId="14" fontId="0" fillId="5" borderId="10" xfId="0" applyNumberFormat="1" applyFill="1" applyBorder="1" applyAlignment="1">
      <alignment horizontal="center"/>
    </xf>
    <xf numFmtId="14" fontId="0" fillId="5" borderId="12" xfId="0" applyNumberFormat="1" applyFill="1" applyBorder="1" applyAlignment="1">
      <alignment horizontal="center"/>
    </xf>
    <xf numFmtId="14" fontId="0" fillId="5" borderId="11" xfId="0" applyNumberFormat="1" applyFill="1" applyBorder="1" applyAlignment="1">
      <alignment horizontal="center"/>
    </xf>
    <xf numFmtId="0" fontId="25" fillId="0" borderId="0" xfId="7" applyFont="1" applyAlignment="1">
      <alignment horizontal="center" vertical="center" wrapText="1"/>
    </xf>
    <xf numFmtId="0" fontId="26" fillId="0" borderId="0" xfId="7" applyFont="1" applyAlignment="1">
      <alignment horizontal="center" vertical="center" wrapText="1"/>
    </xf>
    <xf numFmtId="0" fontId="12" fillId="0" borderId="0" xfId="7" applyFont="1" applyAlignment="1">
      <alignment horizontal="right" vertical="center" wrapText="1"/>
    </xf>
    <xf numFmtId="0" fontId="10" fillId="0" borderId="0" xfId="7" applyAlignment="1">
      <alignment horizontal="right" vertical="center" wrapText="1"/>
    </xf>
    <xf numFmtId="0" fontId="23" fillId="0" borderId="24" xfId="7" applyFont="1" applyBorder="1" applyAlignment="1">
      <alignment horizontal="center" vertical="center" wrapText="1"/>
    </xf>
    <xf numFmtId="0" fontId="23" fillId="0" borderId="25" xfId="7" applyFont="1" applyBorder="1" applyAlignment="1">
      <alignment horizontal="center" vertical="center" wrapText="1"/>
    </xf>
    <xf numFmtId="0" fontId="23" fillId="0" borderId="26" xfId="7" applyFont="1" applyBorder="1" applyAlignment="1">
      <alignment wrapText="1"/>
    </xf>
    <xf numFmtId="0" fontId="23" fillId="0" borderId="27" xfId="7" applyFont="1" applyBorder="1" applyAlignment="1">
      <alignment horizontal="center" vertical="center" wrapText="1"/>
    </xf>
    <xf numFmtId="0" fontId="23" fillId="0" borderId="0" xfId="7" applyFont="1" applyAlignment="1">
      <alignment horizontal="center" vertical="center" wrapText="1"/>
    </xf>
    <xf numFmtId="0" fontId="23" fillId="0" borderId="28" xfId="7" applyFont="1" applyBorder="1" applyAlignment="1">
      <alignment wrapText="1"/>
    </xf>
    <xf numFmtId="0" fontId="23" fillId="0" borderId="29" xfId="7" applyFont="1" applyBorder="1" applyAlignment="1">
      <alignment horizontal="center" vertical="center" wrapText="1"/>
    </xf>
    <xf numFmtId="0" fontId="23" fillId="0" borderId="31" xfId="7" applyFont="1" applyBorder="1" applyAlignment="1">
      <alignment horizontal="center" vertical="center" wrapText="1"/>
    </xf>
    <xf numFmtId="0" fontId="23" fillId="0" borderId="30" xfId="7" applyFont="1" applyBorder="1" applyAlignment="1">
      <alignment wrapText="1"/>
    </xf>
    <xf numFmtId="0" fontId="21" fillId="0" borderId="33" xfId="7" applyFont="1" applyBorder="1"/>
    <xf numFmtId="0" fontId="0" fillId="0" borderId="34" xfId="0" applyBorder="1"/>
    <xf numFmtId="0" fontId="0" fillId="0" borderId="35" xfId="0" applyBorder="1"/>
    <xf numFmtId="0" fontId="0" fillId="0" borderId="36" xfId="0" applyBorder="1"/>
    <xf numFmtId="0" fontId="0" fillId="0" borderId="37" xfId="0" applyBorder="1"/>
    <xf numFmtId="0" fontId="0" fillId="0" borderId="38" xfId="0" applyBorder="1"/>
    <xf numFmtId="0" fontId="0" fillId="0" borderId="39" xfId="0" applyBorder="1"/>
    <xf numFmtId="0" fontId="0" fillId="0" borderId="40" xfId="0" applyBorder="1"/>
    <xf numFmtId="0" fontId="22" fillId="0" borderId="0" xfId="7" applyFont="1" applyAlignment="1">
      <alignment horizontal="center" vertical="center" wrapText="1"/>
    </xf>
    <xf numFmtId="0" fontId="22" fillId="0" borderId="0" xfId="0" applyFont="1" applyAlignment="1">
      <alignment horizontal="center" vertical="center" wrapText="1"/>
    </xf>
    <xf numFmtId="0" fontId="4" fillId="2" borderId="14" xfId="4" applyFont="1" applyFill="1" applyBorder="1" applyAlignment="1">
      <alignment horizontal="center" vertical="center" wrapText="1"/>
    </xf>
    <xf numFmtId="0" fontId="4" fillId="2" borderId="16" xfId="4" applyFont="1" applyFill="1" applyBorder="1" applyAlignment="1">
      <alignment horizontal="center" vertical="center" wrapText="1"/>
    </xf>
    <xf numFmtId="0" fontId="4" fillId="2" borderId="22" xfId="4" applyFont="1" applyFill="1" applyBorder="1" applyAlignment="1">
      <alignment horizontal="center" vertical="center" wrapText="1"/>
    </xf>
    <xf numFmtId="0" fontId="6" fillId="2" borderId="14" xfId="2" applyFont="1" applyFill="1" applyBorder="1" applyAlignment="1">
      <alignment horizontal="center" vertical="center" wrapText="1"/>
    </xf>
    <xf numFmtId="0" fontId="6" fillId="2" borderId="16" xfId="2" applyFont="1" applyFill="1" applyBorder="1" applyAlignment="1">
      <alignment horizontal="center" vertical="center" wrapText="1"/>
    </xf>
    <xf numFmtId="0" fontId="6" fillId="2" borderId="22" xfId="2"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wrapText="1"/>
    </xf>
    <xf numFmtId="0" fontId="1" fillId="0" borderId="10" xfId="0" applyFont="1" applyBorder="1" applyAlignment="1">
      <alignment horizontal="center"/>
    </xf>
    <xf numFmtId="0" fontId="1" fillId="0" borderId="12" xfId="0" applyFont="1" applyBorder="1" applyAlignment="1">
      <alignment horizontal="center"/>
    </xf>
    <xf numFmtId="0" fontId="1" fillId="0" borderId="11" xfId="0" applyFont="1" applyBorder="1" applyAlignment="1">
      <alignment horizontal="center"/>
    </xf>
    <xf numFmtId="0" fontId="4" fillId="2" borderId="20" xfId="5" applyFont="1" applyFill="1" applyBorder="1" applyAlignment="1">
      <alignment horizontal="center" vertical="center" wrapText="1"/>
    </xf>
    <xf numFmtId="0" fontId="4" fillId="2" borderId="13" xfId="5" applyFont="1" applyFill="1" applyBorder="1" applyAlignment="1">
      <alignment horizontal="center" vertical="center" wrapText="1"/>
    </xf>
    <xf numFmtId="0" fontId="1" fillId="0" borderId="0" xfId="0" applyFont="1" applyAlignment="1">
      <alignment horizontal="center"/>
    </xf>
    <xf numFmtId="0" fontId="6" fillId="2" borderId="13" xfId="2" applyFont="1" applyFill="1" applyBorder="1" applyAlignment="1">
      <alignment horizontal="center" vertical="center" wrapText="1"/>
    </xf>
    <xf numFmtId="0" fontId="4" fillId="2" borderId="14" xfId="5" applyFont="1" applyFill="1" applyBorder="1" applyAlignment="1">
      <alignment horizontal="center" vertical="center" wrapText="1"/>
    </xf>
    <xf numFmtId="0" fontId="4" fillId="2" borderId="16" xfId="5" applyFont="1" applyFill="1" applyBorder="1" applyAlignment="1">
      <alignment horizontal="center" vertical="center" wrapText="1"/>
    </xf>
    <xf numFmtId="0" fontId="4" fillId="2" borderId="22" xfId="5" applyFont="1" applyFill="1" applyBorder="1" applyAlignment="1">
      <alignment horizontal="center" vertical="center" wrapText="1"/>
    </xf>
    <xf numFmtId="0" fontId="4" fillId="2" borderId="15" xfId="4" applyFont="1" applyFill="1" applyBorder="1" applyAlignment="1">
      <alignment horizontal="center" vertical="center" wrapText="1"/>
    </xf>
    <xf numFmtId="0" fontId="8" fillId="0" borderId="16" xfId="6" applyBorder="1" applyAlignment="1">
      <alignment horizontal="center" vertical="center" wrapText="1"/>
    </xf>
    <xf numFmtId="0" fontId="8" fillId="0" borderId="22" xfId="6" applyBorder="1" applyAlignment="1">
      <alignment horizontal="center" vertical="center" wrapText="1"/>
    </xf>
  </cellXfs>
  <cellStyles count="8">
    <cellStyle name="Currency 2 2" xfId="3" xr:uid="{00000000-0005-0000-0000-000000000000}"/>
    <cellStyle name="Normal" xfId="0" builtinId="0"/>
    <cellStyle name="Normal 2" xfId="1" xr:uid="{00000000-0005-0000-0000-000002000000}"/>
    <cellStyle name="Normal 2 2" xfId="7" xr:uid="{00000000-0005-0000-0000-000003000000}"/>
    <cellStyle name="Normal 3 4" xfId="6" xr:uid="{00000000-0005-0000-0000-000004000000}"/>
    <cellStyle name="Normal_AX5 Short Cycle - South Area Budget" xfId="2" xr:uid="{00000000-0005-0000-0000-000005000000}"/>
    <cellStyle name="ScheduleTitle" xfId="4" xr:uid="{00000000-0005-0000-0000-000006000000}"/>
    <cellStyle name="ScheduleTitle 11" xfId="5" xr:uid="{00000000-0005-0000-0000-000007000000}"/>
  </cellStyles>
  <dxfs count="1">
    <dxf>
      <font>
        <condense val="0"/>
        <extend val="0"/>
        <color indexed="9"/>
      </font>
      <fill>
        <patternFill>
          <bgColor indexed="10"/>
        </patternFill>
      </fill>
    </dxf>
  </dxfs>
  <tableStyles count="0" defaultTableStyle="TableStyleMedium2" defaultPivotStyle="PivotStyleLight16"/>
  <colors>
    <mruColors>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Drop" dropLines="15" dropStyle="combo" dx="22" fmlaLink="$G$7" fmlaRange="$AK$3:$AK$44" sel="1" val="0"/>
</file>

<file path=xl/ctrlProps/ctrlProp2.xml><?xml version="1.0" encoding="utf-8"?>
<formControlPr xmlns="http://schemas.microsoft.com/office/spreadsheetml/2009/9/main" objectType="Drop" dropLines="62" dropStyle="combo" dx="22" fmlaLink="$G$9" fmlaRange="$AG$3:$AG$8" sel="1" val="0"/>
</file>

<file path=xl/ctrlProps/ctrlProp3.xml><?xml version="1.0" encoding="utf-8"?>
<formControlPr xmlns="http://schemas.microsoft.com/office/spreadsheetml/2009/9/main" objectType="Drop" dropLines="6" dropStyle="combo" dx="22" fmlaLink="$G$11" fmlaRange="$AI$3:$AI$9" sel="2" val="0"/>
</file>

<file path=xl/ctrlProps/ctrlProp4.xml><?xml version="1.0" encoding="utf-8"?>
<formControlPr xmlns="http://schemas.microsoft.com/office/spreadsheetml/2009/9/main" objectType="Drop" dropLines="15" dropStyle="combo" dx="22" fmlaLink="$G$37" fmlaRange="$AK$3:$AK$43" sel="1" val="0"/>
</file>

<file path=xl/ctrlProps/ctrlProp5.xml><?xml version="1.0" encoding="utf-8"?>
<formControlPr xmlns="http://schemas.microsoft.com/office/spreadsheetml/2009/9/main" objectType="Drop" dropLines="62" dropStyle="combo" dx="22" fmlaLink="$G$39" fmlaRange="$AG$3:$AG$8" sel="1" val="0"/>
</file>

<file path=xl/ctrlProps/ctrlProp6.xml><?xml version="1.0" encoding="utf-8"?>
<formControlPr xmlns="http://schemas.microsoft.com/office/spreadsheetml/2009/9/main" objectType="Drop" dropLines="6" dropStyle="combo" dx="22" fmlaLink="$G$41" fmlaRange="$AI$3:$AI$9" sel="1" val="0"/>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8" Type="http://schemas.openxmlformats.org/officeDocument/2006/relationships/image" Target="../media/image10.jpeg"/><Relationship Id="rId13" Type="http://schemas.openxmlformats.org/officeDocument/2006/relationships/image" Target="../media/image15.jpeg"/><Relationship Id="rId3" Type="http://schemas.openxmlformats.org/officeDocument/2006/relationships/image" Target="../media/image5.jpeg"/><Relationship Id="rId7" Type="http://schemas.openxmlformats.org/officeDocument/2006/relationships/image" Target="../media/image9.jpeg"/><Relationship Id="rId12" Type="http://schemas.openxmlformats.org/officeDocument/2006/relationships/image" Target="../media/image14.jpeg"/><Relationship Id="rId2" Type="http://schemas.openxmlformats.org/officeDocument/2006/relationships/image" Target="../media/image4.jpeg"/><Relationship Id="rId16" Type="http://schemas.openxmlformats.org/officeDocument/2006/relationships/image" Target="../media/image18.jpeg"/><Relationship Id="rId1" Type="http://schemas.openxmlformats.org/officeDocument/2006/relationships/image" Target="../media/image3.jpeg"/><Relationship Id="rId6" Type="http://schemas.openxmlformats.org/officeDocument/2006/relationships/image" Target="../media/image8.jpeg"/><Relationship Id="rId11" Type="http://schemas.openxmlformats.org/officeDocument/2006/relationships/image" Target="../media/image13.jpeg"/><Relationship Id="rId5" Type="http://schemas.openxmlformats.org/officeDocument/2006/relationships/image" Target="../media/image7.jpeg"/><Relationship Id="rId15" Type="http://schemas.openxmlformats.org/officeDocument/2006/relationships/image" Target="../media/image17.jpeg"/><Relationship Id="rId10" Type="http://schemas.openxmlformats.org/officeDocument/2006/relationships/image" Target="../media/image12.jpeg"/><Relationship Id="rId4" Type="http://schemas.openxmlformats.org/officeDocument/2006/relationships/image" Target="../media/image6.jpeg"/><Relationship Id="rId9" Type="http://schemas.openxmlformats.org/officeDocument/2006/relationships/image" Target="../media/image11.jpeg"/><Relationship Id="rId14" Type="http://schemas.openxmlformats.org/officeDocument/2006/relationships/image" Target="../media/image16.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image" Target="../media/image19.jpe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35719</xdr:rowOff>
    </xdr:from>
    <xdr:ext cx="1520957" cy="666749"/>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95250" y="214313"/>
          <a:ext cx="1520957" cy="666749"/>
        </a:xfrm>
        <a:prstGeom prst="rect">
          <a:avLst/>
        </a:prstGeom>
      </xdr:spPr>
    </xdr:pic>
    <xdr:clientData/>
  </xdr:oneCellAnchor>
  <xdr:twoCellAnchor editAs="oneCell">
    <xdr:from>
      <xdr:col>11</xdr:col>
      <xdr:colOff>647237</xdr:colOff>
      <xdr:row>5</xdr:row>
      <xdr:rowOff>23093</xdr:rowOff>
    </xdr:from>
    <xdr:to>
      <xdr:col>25</xdr:col>
      <xdr:colOff>481605</xdr:colOff>
      <xdr:row>32</xdr:row>
      <xdr:rowOff>4652</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9655843" y="921311"/>
          <a:ext cx="9450594" cy="4941577"/>
        </a:xfrm>
        <a:prstGeom prst="rect">
          <a:avLst/>
        </a:prstGeom>
      </xdr:spPr>
    </xdr:pic>
    <xdr:clientData/>
  </xdr:twoCellAnchor>
  <xdr:twoCellAnchor>
    <xdr:from>
      <xdr:col>15</xdr:col>
      <xdr:colOff>647576</xdr:colOff>
      <xdr:row>13</xdr:row>
      <xdr:rowOff>178653</xdr:rowOff>
    </xdr:from>
    <xdr:to>
      <xdr:col>16</xdr:col>
      <xdr:colOff>442504</xdr:colOff>
      <xdr:row>15</xdr:row>
      <xdr:rowOff>33024</xdr:rowOff>
    </xdr:to>
    <xdr:sp macro="" textlink="">
      <xdr:nvSpPr>
        <xdr:cNvPr id="3" name="TextBox 2">
          <a:extLst>
            <a:ext uri="{FF2B5EF4-FFF2-40B4-BE49-F238E27FC236}">
              <a16:creationId xmlns:a16="http://schemas.microsoft.com/office/drawing/2014/main" id="{5A828701-0BA8-C7CF-A5A8-54C09DC303EC}"/>
            </a:ext>
          </a:extLst>
        </xdr:cNvPr>
        <xdr:cNvSpPr txBox="1"/>
      </xdr:nvSpPr>
      <xdr:spPr>
        <a:xfrm>
          <a:off x="12403676" y="2576105"/>
          <a:ext cx="481802" cy="224225"/>
        </a:xfrm>
        <a:prstGeom prst="rect">
          <a:avLst/>
        </a:prstGeom>
        <a:noFill/>
        <a:ln>
          <a:noFill/>
        </a:ln>
      </xdr:spPr>
      <xdr:txBody>
        <a:bodyPr vertOverflow="clip" horzOverflow="clip" wrap="square" rtlCol="0"/>
        <a:lstStyle/>
        <a:p>
          <a:pPr algn="l"/>
          <a:r>
            <a:rPr lang="en-GB"/>
            <a:t>4001</a:t>
          </a:r>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67381</xdr:colOff>
      <xdr:row>30</xdr:row>
      <xdr:rowOff>0</xdr:rowOff>
    </xdr:to>
    <xdr:pic>
      <xdr:nvPicPr>
        <xdr:cNvPr id="2" name="Picture 1">
          <a:extLst>
            <a:ext uri="{FF2B5EF4-FFF2-40B4-BE49-F238E27FC236}">
              <a16:creationId xmlns:a16="http://schemas.microsoft.com/office/drawing/2014/main" id="{6834F716-5F5D-C84F-AF8A-1A6C8708977B}"/>
            </a:ext>
          </a:extLst>
        </xdr:cNvPr>
        <xdr:cNvPicPr>
          <a:picLocks noChangeAspect="1"/>
        </xdr:cNvPicPr>
      </xdr:nvPicPr>
      <xdr:blipFill>
        <a:blip xmlns:r="http://schemas.openxmlformats.org/officeDocument/2006/relationships" r:embed="rId1"/>
        <a:stretch>
          <a:fillRect/>
        </a:stretch>
      </xdr:blipFill>
      <xdr:spPr>
        <a:xfrm>
          <a:off x="0" y="0"/>
          <a:ext cx="9831108" cy="5140542"/>
        </a:xfrm>
        <a:prstGeom prst="rect">
          <a:avLst/>
        </a:prstGeom>
      </xdr:spPr>
    </xdr:pic>
    <xdr:clientData/>
  </xdr:twoCellAnchor>
  <xdr:twoCellAnchor>
    <xdr:from>
      <xdr:col>3</xdr:col>
      <xdr:colOff>640421</xdr:colOff>
      <xdr:row>10</xdr:row>
      <xdr:rowOff>15741</xdr:rowOff>
    </xdr:from>
    <xdr:to>
      <xdr:col>4</xdr:col>
      <xdr:colOff>445807</xdr:colOff>
      <xdr:row>11</xdr:row>
      <xdr:rowOff>99070</xdr:rowOff>
    </xdr:to>
    <xdr:sp macro="" textlink="">
      <xdr:nvSpPr>
        <xdr:cNvPr id="3" name="TextBox 2">
          <a:extLst>
            <a:ext uri="{FF2B5EF4-FFF2-40B4-BE49-F238E27FC236}">
              <a16:creationId xmlns:a16="http://schemas.microsoft.com/office/drawing/2014/main" id="{6BAF23BF-E2B9-4972-95B6-513E31C9A7CA}"/>
            </a:ext>
          </a:extLst>
        </xdr:cNvPr>
        <xdr:cNvSpPr txBox="1"/>
      </xdr:nvSpPr>
      <xdr:spPr>
        <a:xfrm>
          <a:off x="2836434" y="1732924"/>
          <a:ext cx="493360" cy="253946"/>
        </a:xfrm>
        <a:prstGeom prst="rect">
          <a:avLst/>
        </a:prstGeom>
        <a:noFill/>
        <a:ln>
          <a:noFill/>
        </a:ln>
      </xdr:spPr>
      <xdr:txBody>
        <a:bodyPr vertOverflow="clip" horzOverflow="clip" wrap="square" rtlCol="0"/>
        <a:lstStyle/>
        <a:p>
          <a:pPr algn="l"/>
          <a:r>
            <a:rPr lang="en-GB"/>
            <a:t>4001</a:t>
          </a:r>
          <a:endParaRPr lang="en-US"/>
        </a:p>
      </xdr:txBody>
    </xdr:sp>
    <xdr:clientData/>
  </xdr:twoCellAnchor>
  <xdr:twoCellAnchor>
    <xdr:from>
      <xdr:col>6</xdr:col>
      <xdr:colOff>72981</xdr:colOff>
      <xdr:row>24</xdr:row>
      <xdr:rowOff>99069</xdr:rowOff>
    </xdr:from>
    <xdr:to>
      <xdr:col>9</xdr:col>
      <xdr:colOff>581201</xdr:colOff>
      <xdr:row>29</xdr:row>
      <xdr:rowOff>33023</xdr:rowOff>
    </xdr:to>
    <xdr:sp macro="" textlink="">
      <xdr:nvSpPr>
        <xdr:cNvPr id="4" name="TextBox 3">
          <a:extLst>
            <a:ext uri="{FF2B5EF4-FFF2-40B4-BE49-F238E27FC236}">
              <a16:creationId xmlns:a16="http://schemas.microsoft.com/office/drawing/2014/main" id="{3AE2D073-7EE2-AC53-E69B-133203C05AAF}"/>
            </a:ext>
          </a:extLst>
        </xdr:cNvPr>
        <xdr:cNvSpPr txBox="1"/>
      </xdr:nvSpPr>
      <xdr:spPr>
        <a:xfrm>
          <a:off x="4326311" y="4233517"/>
          <a:ext cx="2568840" cy="792546"/>
        </a:xfrm>
        <a:prstGeom prst="rect">
          <a:avLst/>
        </a:prstGeom>
        <a:solidFill>
          <a:prstClr val="white"/>
        </a:solidFill>
        <a:ln>
          <a:solidFill>
            <a:prstClr val="black"/>
          </a:solidFill>
        </a:ln>
      </xdr:spPr>
      <xdr:txBody>
        <a:bodyPr vertOverflow="clip" horzOverflow="clip" wrap="square" rtlCol="0"/>
        <a:lstStyle/>
        <a:p>
          <a:pPr algn="l"/>
          <a:r>
            <a:rPr lang="en-GB"/>
            <a:t>cctv taken from 4903 u/s approx 36m 225mm , all clear . also , cctv taken from 4901 u/s approx 36m 225mm , all clear </a:t>
          </a:r>
          <a:endParaRPr lang="en-US"/>
        </a:p>
      </xdr:txBody>
    </xdr:sp>
    <xdr:clientData/>
  </xdr:twoCellAnchor>
  <xdr:twoCellAnchor>
    <xdr:from>
      <xdr:col>9</xdr:col>
      <xdr:colOff>581201</xdr:colOff>
      <xdr:row>26</xdr:row>
      <xdr:rowOff>151904</xdr:rowOff>
    </xdr:from>
    <xdr:to>
      <xdr:col>10</xdr:col>
      <xdr:colOff>581200</xdr:colOff>
      <xdr:row>28</xdr:row>
      <xdr:rowOff>165114</xdr:rowOff>
    </xdr:to>
    <xdr:cxnSp macro="">
      <xdr:nvCxnSpPr>
        <xdr:cNvPr id="5" name="Straight Arrow Connector 4">
          <a:extLst>
            <a:ext uri="{FF2B5EF4-FFF2-40B4-BE49-F238E27FC236}">
              <a16:creationId xmlns:a16="http://schemas.microsoft.com/office/drawing/2014/main" id="{5ECDA81E-97B1-9CB0-7D68-C50D79225353}"/>
            </a:ext>
          </a:extLst>
        </xdr:cNvPr>
        <xdr:cNvCxnSpPr>
          <a:cxnSpLocks/>
          <a:stCxn id="4" idx="3"/>
        </xdr:cNvCxnSpPr>
      </xdr:nvCxnSpPr>
      <xdr:spPr>
        <a:xfrm>
          <a:off x="6895151" y="4629790"/>
          <a:ext cx="686873" cy="35664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9</xdr:col>
      <xdr:colOff>581201</xdr:colOff>
      <xdr:row>26</xdr:row>
      <xdr:rowOff>151904</xdr:rowOff>
    </xdr:from>
    <xdr:to>
      <xdr:col>10</xdr:col>
      <xdr:colOff>581200</xdr:colOff>
      <xdr:row>27</xdr:row>
      <xdr:rowOff>158509</xdr:rowOff>
    </xdr:to>
    <xdr:cxnSp macro="">
      <xdr:nvCxnSpPr>
        <xdr:cNvPr id="9" name="Straight Arrow Connector 8">
          <a:extLst>
            <a:ext uri="{FF2B5EF4-FFF2-40B4-BE49-F238E27FC236}">
              <a16:creationId xmlns:a16="http://schemas.microsoft.com/office/drawing/2014/main" id="{76851DA4-5E9E-F285-43CE-B3AAFC9363BB}"/>
            </a:ext>
          </a:extLst>
        </xdr:cNvPr>
        <xdr:cNvCxnSpPr>
          <a:cxnSpLocks/>
          <a:stCxn id="4" idx="3"/>
        </xdr:cNvCxnSpPr>
      </xdr:nvCxnSpPr>
      <xdr:spPr>
        <a:xfrm>
          <a:off x="6895151" y="4629790"/>
          <a:ext cx="686873" cy="178323"/>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670527</xdr:colOff>
      <xdr:row>21</xdr:row>
      <xdr:rowOff>52836</xdr:rowOff>
    </xdr:from>
    <xdr:to>
      <xdr:col>8</xdr:col>
      <xdr:colOff>224554</xdr:colOff>
      <xdr:row>24</xdr:row>
      <xdr:rowOff>99069</xdr:rowOff>
    </xdr:to>
    <xdr:cxnSp macro="">
      <xdr:nvCxnSpPr>
        <xdr:cNvPr id="14" name="Straight Arrow Connector 13">
          <a:extLst>
            <a:ext uri="{FF2B5EF4-FFF2-40B4-BE49-F238E27FC236}">
              <a16:creationId xmlns:a16="http://schemas.microsoft.com/office/drawing/2014/main" id="{D608CD7D-FA2D-E4C1-B65D-F408C2542202}"/>
            </a:ext>
          </a:extLst>
        </xdr:cNvPr>
        <xdr:cNvCxnSpPr>
          <a:cxnSpLocks/>
          <a:stCxn id="4" idx="0"/>
        </xdr:cNvCxnSpPr>
      </xdr:nvCxnSpPr>
      <xdr:spPr>
        <a:xfrm flipV="1">
          <a:off x="5610731" y="3672130"/>
          <a:ext cx="240901" cy="561387"/>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670527</xdr:colOff>
      <xdr:row>20</xdr:row>
      <xdr:rowOff>138695</xdr:rowOff>
    </xdr:from>
    <xdr:to>
      <xdr:col>8</xdr:col>
      <xdr:colOff>211345</xdr:colOff>
      <xdr:row>24</xdr:row>
      <xdr:rowOff>99069</xdr:rowOff>
    </xdr:to>
    <xdr:cxnSp macro="">
      <xdr:nvCxnSpPr>
        <xdr:cNvPr id="26" name="Straight Arrow Connector 25">
          <a:extLst>
            <a:ext uri="{FF2B5EF4-FFF2-40B4-BE49-F238E27FC236}">
              <a16:creationId xmlns:a16="http://schemas.microsoft.com/office/drawing/2014/main" id="{1B2859EB-2AAA-7B19-AAEB-2D37F393E74B}"/>
            </a:ext>
          </a:extLst>
        </xdr:cNvPr>
        <xdr:cNvCxnSpPr>
          <a:cxnSpLocks/>
          <a:stCxn id="4" idx="0"/>
        </xdr:cNvCxnSpPr>
      </xdr:nvCxnSpPr>
      <xdr:spPr>
        <a:xfrm flipV="1">
          <a:off x="5610731" y="3586271"/>
          <a:ext cx="227692" cy="64724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330</xdr:colOff>
      <xdr:row>19</xdr:row>
      <xdr:rowOff>46561</xdr:rowOff>
    </xdr:from>
    <xdr:to>
      <xdr:col>7</xdr:col>
      <xdr:colOff>79254</xdr:colOff>
      <xdr:row>22</xdr:row>
      <xdr:rowOff>138696</xdr:rowOff>
    </xdr:to>
    <xdr:sp macro="" textlink="">
      <xdr:nvSpPr>
        <xdr:cNvPr id="33" name="TextBox 32">
          <a:extLst>
            <a:ext uri="{FF2B5EF4-FFF2-40B4-BE49-F238E27FC236}">
              <a16:creationId xmlns:a16="http://schemas.microsoft.com/office/drawing/2014/main" id="{D260CFCF-B5ED-62B5-18E4-E4F132B2DF90}"/>
            </a:ext>
          </a:extLst>
        </xdr:cNvPr>
        <xdr:cNvSpPr txBox="1"/>
      </xdr:nvSpPr>
      <xdr:spPr>
        <a:xfrm>
          <a:off x="2879914" y="3322419"/>
          <a:ext cx="2139544" cy="607289"/>
        </a:xfrm>
        <a:prstGeom prst="rect">
          <a:avLst/>
        </a:prstGeom>
        <a:solidFill>
          <a:prstClr val="white"/>
        </a:solidFill>
        <a:ln>
          <a:solidFill>
            <a:prstClr val="black"/>
          </a:solidFill>
        </a:ln>
      </xdr:spPr>
      <xdr:txBody>
        <a:bodyPr vertOverflow="clip" horzOverflow="clip" wrap="square" rtlCol="0"/>
        <a:lstStyle/>
        <a:p>
          <a:pPr algn="l"/>
          <a:r>
            <a:rPr lang="en-GB"/>
            <a:t>cctv taken from 4902 d/s approx 36m 225mm all clear . concrete found in line at chamber of 4902 </a:t>
          </a:r>
          <a:endParaRPr lang="en-US"/>
        </a:p>
      </xdr:txBody>
    </xdr:sp>
    <xdr:clientData/>
  </xdr:twoCellAnchor>
  <xdr:twoCellAnchor>
    <xdr:from>
      <xdr:col>5</xdr:col>
      <xdr:colOff>383228</xdr:colOff>
      <xdr:row>16</xdr:row>
      <xdr:rowOff>66046</xdr:rowOff>
    </xdr:from>
    <xdr:to>
      <xdr:col>6</xdr:col>
      <xdr:colOff>495342</xdr:colOff>
      <xdr:row>19</xdr:row>
      <xdr:rowOff>46561</xdr:rowOff>
    </xdr:to>
    <xdr:cxnSp macro="">
      <xdr:nvCxnSpPr>
        <xdr:cNvPr id="34" name="Straight Arrow Connector 33">
          <a:extLst>
            <a:ext uri="{FF2B5EF4-FFF2-40B4-BE49-F238E27FC236}">
              <a16:creationId xmlns:a16="http://schemas.microsoft.com/office/drawing/2014/main" id="{ED556209-9517-D5FF-3CF0-8D6CA68226A1}"/>
            </a:ext>
          </a:extLst>
        </xdr:cNvPr>
        <xdr:cNvCxnSpPr>
          <a:cxnSpLocks/>
          <a:stCxn id="33" idx="0"/>
        </xdr:cNvCxnSpPr>
      </xdr:nvCxnSpPr>
      <xdr:spPr>
        <a:xfrm flipV="1">
          <a:off x="3949686" y="2826748"/>
          <a:ext cx="798986" cy="49567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79254</xdr:colOff>
      <xdr:row>21</xdr:row>
      <xdr:rowOff>6770</xdr:rowOff>
    </xdr:from>
    <xdr:to>
      <xdr:col>8</xdr:col>
      <xdr:colOff>567990</xdr:colOff>
      <xdr:row>22</xdr:row>
      <xdr:rowOff>39627</xdr:rowOff>
    </xdr:to>
    <xdr:cxnSp macro="">
      <xdr:nvCxnSpPr>
        <xdr:cNvPr id="39" name="Straight Arrow Connector 38">
          <a:extLst>
            <a:ext uri="{FF2B5EF4-FFF2-40B4-BE49-F238E27FC236}">
              <a16:creationId xmlns:a16="http://schemas.microsoft.com/office/drawing/2014/main" id="{94EA9E6B-EB39-D4FB-329E-D3B417C9CEDC}"/>
            </a:ext>
          </a:extLst>
        </xdr:cNvPr>
        <xdr:cNvCxnSpPr>
          <a:cxnSpLocks/>
          <a:stCxn id="33" idx="3"/>
        </xdr:cNvCxnSpPr>
      </xdr:nvCxnSpPr>
      <xdr:spPr>
        <a:xfrm>
          <a:off x="5019458" y="3626064"/>
          <a:ext cx="1175610" cy="20457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383394</xdr:colOff>
      <xdr:row>3</xdr:row>
      <xdr:rowOff>132421</xdr:rowOff>
    </xdr:from>
    <xdr:to>
      <xdr:col>10</xdr:col>
      <xdr:colOff>297205</xdr:colOff>
      <xdr:row>8</xdr:row>
      <xdr:rowOff>66045</xdr:rowOff>
    </xdr:to>
    <xdr:sp macro="" textlink="">
      <xdr:nvSpPr>
        <xdr:cNvPr id="48" name="TextBox 47">
          <a:extLst>
            <a:ext uri="{FF2B5EF4-FFF2-40B4-BE49-F238E27FC236}">
              <a16:creationId xmlns:a16="http://schemas.microsoft.com/office/drawing/2014/main" id="{FB20AA71-1B62-C7AA-5FB4-8DB1619E84FC}"/>
            </a:ext>
          </a:extLst>
        </xdr:cNvPr>
        <xdr:cNvSpPr txBox="1"/>
      </xdr:nvSpPr>
      <xdr:spPr>
        <a:xfrm>
          <a:off x="4643329" y="655281"/>
          <a:ext cx="2665708" cy="786712"/>
        </a:xfrm>
        <a:prstGeom prst="rect">
          <a:avLst/>
        </a:prstGeom>
        <a:solidFill>
          <a:prstClr val="white"/>
        </a:solidFill>
        <a:ln>
          <a:solidFill>
            <a:prstClr val="black"/>
          </a:solidFill>
        </a:ln>
      </xdr:spPr>
      <xdr:txBody>
        <a:bodyPr vertOverflow="clip" horzOverflow="clip" wrap="square" rtlCol="0"/>
        <a:lstStyle/>
        <a:p>
          <a:pPr algn="l"/>
          <a:r>
            <a:rPr lang="en-GB"/>
            <a:t>cctv taken from 4001 d/s approx 38m 225mm , all clear . also , cctv taken from 4002 d/s approx 35m  225mm , roots found , see cctv line cleaned by hpwj then re cctv </a:t>
          </a:r>
          <a:endParaRPr lang="en-US"/>
        </a:p>
      </xdr:txBody>
    </xdr:sp>
    <xdr:clientData/>
  </xdr:twoCellAnchor>
  <xdr:twoCellAnchor>
    <xdr:from>
      <xdr:col>4</xdr:col>
      <xdr:colOff>468922</xdr:colOff>
      <xdr:row>6</xdr:row>
      <xdr:rowOff>13924</xdr:rowOff>
    </xdr:from>
    <xdr:to>
      <xdr:col>6</xdr:col>
      <xdr:colOff>383394</xdr:colOff>
      <xdr:row>11</xdr:row>
      <xdr:rowOff>33023</xdr:rowOff>
    </xdr:to>
    <xdr:cxnSp macro="">
      <xdr:nvCxnSpPr>
        <xdr:cNvPr id="49" name="Straight Arrow Connector 48">
          <a:extLst>
            <a:ext uri="{FF2B5EF4-FFF2-40B4-BE49-F238E27FC236}">
              <a16:creationId xmlns:a16="http://schemas.microsoft.com/office/drawing/2014/main" id="{48937DF3-51C8-7E6D-3440-DBA812877654}"/>
            </a:ext>
          </a:extLst>
        </xdr:cNvPr>
        <xdr:cNvCxnSpPr>
          <a:cxnSpLocks/>
          <a:stCxn id="48" idx="1"/>
        </xdr:cNvCxnSpPr>
      </xdr:nvCxnSpPr>
      <xdr:spPr>
        <a:xfrm flipH="1">
          <a:off x="3352909" y="1048637"/>
          <a:ext cx="1290420" cy="872186"/>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680268</xdr:colOff>
      <xdr:row>6</xdr:row>
      <xdr:rowOff>13924</xdr:rowOff>
    </xdr:from>
    <xdr:to>
      <xdr:col>6</xdr:col>
      <xdr:colOff>383394</xdr:colOff>
      <xdr:row>11</xdr:row>
      <xdr:rowOff>66046</xdr:rowOff>
    </xdr:to>
    <xdr:cxnSp macro="">
      <xdr:nvCxnSpPr>
        <xdr:cNvPr id="52" name="Straight Arrow Connector 51">
          <a:extLst>
            <a:ext uri="{FF2B5EF4-FFF2-40B4-BE49-F238E27FC236}">
              <a16:creationId xmlns:a16="http://schemas.microsoft.com/office/drawing/2014/main" id="{2C559571-B905-0A63-A775-3B44034E70D3}"/>
            </a:ext>
          </a:extLst>
        </xdr:cNvPr>
        <xdr:cNvCxnSpPr>
          <a:cxnSpLocks/>
          <a:stCxn id="48" idx="1"/>
        </xdr:cNvCxnSpPr>
      </xdr:nvCxnSpPr>
      <xdr:spPr>
        <a:xfrm flipH="1">
          <a:off x="3564255" y="1048637"/>
          <a:ext cx="1079074" cy="905209"/>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277391</xdr:colOff>
      <xdr:row>8</xdr:row>
      <xdr:rowOff>66045</xdr:rowOff>
    </xdr:from>
    <xdr:to>
      <xdr:col>8</xdr:col>
      <xdr:colOff>340300</xdr:colOff>
      <xdr:row>17</xdr:row>
      <xdr:rowOff>165114</xdr:rowOff>
    </xdr:to>
    <xdr:cxnSp macro="">
      <xdr:nvCxnSpPr>
        <xdr:cNvPr id="60" name="Straight Arrow Connector 59">
          <a:extLst>
            <a:ext uri="{FF2B5EF4-FFF2-40B4-BE49-F238E27FC236}">
              <a16:creationId xmlns:a16="http://schemas.microsoft.com/office/drawing/2014/main" id="{DD795DA8-DCC5-D059-FCE4-A57FB1C0B93A}"/>
            </a:ext>
          </a:extLst>
        </xdr:cNvPr>
        <xdr:cNvCxnSpPr>
          <a:cxnSpLocks/>
          <a:stCxn id="48" idx="2"/>
        </xdr:cNvCxnSpPr>
      </xdr:nvCxnSpPr>
      <xdr:spPr>
        <a:xfrm flipH="1">
          <a:off x="5225299" y="1441993"/>
          <a:ext cx="750884" cy="1634628"/>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7</xdr:col>
      <xdr:colOff>369855</xdr:colOff>
      <xdr:row>8</xdr:row>
      <xdr:rowOff>66045</xdr:rowOff>
    </xdr:from>
    <xdr:to>
      <xdr:col>8</xdr:col>
      <xdr:colOff>340300</xdr:colOff>
      <xdr:row>18</xdr:row>
      <xdr:rowOff>145301</xdr:rowOff>
    </xdr:to>
    <xdr:cxnSp macro="">
      <xdr:nvCxnSpPr>
        <xdr:cNvPr id="63" name="Straight Arrow Connector 62">
          <a:extLst>
            <a:ext uri="{FF2B5EF4-FFF2-40B4-BE49-F238E27FC236}">
              <a16:creationId xmlns:a16="http://schemas.microsoft.com/office/drawing/2014/main" id="{3F167657-DCCA-B615-3A42-3B296D517007}"/>
            </a:ext>
          </a:extLst>
        </xdr:cNvPr>
        <xdr:cNvCxnSpPr>
          <a:cxnSpLocks/>
          <a:stCxn id="48" idx="2"/>
        </xdr:cNvCxnSpPr>
      </xdr:nvCxnSpPr>
      <xdr:spPr>
        <a:xfrm flipH="1">
          <a:off x="5317763" y="1441993"/>
          <a:ext cx="658420" cy="1785431"/>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8</xdr:col>
      <xdr:colOff>132421</xdr:colOff>
      <xdr:row>17</xdr:row>
      <xdr:rowOff>46562</xdr:rowOff>
    </xdr:from>
    <xdr:to>
      <xdr:col>9</xdr:col>
      <xdr:colOff>1</xdr:colOff>
      <xdr:row>18</xdr:row>
      <xdr:rowOff>125487</xdr:rowOff>
    </xdr:to>
    <xdr:sp macro="" textlink="">
      <xdr:nvSpPr>
        <xdr:cNvPr id="69" name="TextBox 68">
          <a:extLst>
            <a:ext uri="{FF2B5EF4-FFF2-40B4-BE49-F238E27FC236}">
              <a16:creationId xmlns:a16="http://schemas.microsoft.com/office/drawing/2014/main" id="{E52123B9-3953-61A4-4F29-57B2D9B3E1E8}"/>
            </a:ext>
          </a:extLst>
        </xdr:cNvPr>
        <xdr:cNvSpPr txBox="1"/>
      </xdr:nvSpPr>
      <xdr:spPr>
        <a:xfrm>
          <a:off x="5759499" y="2978982"/>
          <a:ext cx="554452" cy="250643"/>
        </a:xfrm>
        <a:prstGeom prst="rect">
          <a:avLst/>
        </a:prstGeom>
        <a:solidFill>
          <a:prstClr val="white"/>
        </a:solidFill>
        <a:ln>
          <a:solidFill>
            <a:prstClr val="black"/>
          </a:solidFill>
        </a:ln>
      </xdr:spPr>
      <xdr:txBody>
        <a:bodyPr vertOverflow="clip" horzOverflow="clip" wrap="square" rtlCol="0"/>
        <a:lstStyle/>
        <a:p>
          <a:pPr algn="l"/>
          <a:r>
            <a:rPr lang="en-GB"/>
            <a:t>roots </a:t>
          </a:r>
          <a:endParaRPr lang="en-US"/>
        </a:p>
      </xdr:txBody>
    </xdr:sp>
    <xdr:clientData/>
  </xdr:twoCellAnchor>
  <xdr:twoCellAnchor>
    <xdr:from>
      <xdr:col>7</xdr:col>
      <xdr:colOff>383064</xdr:colOff>
      <xdr:row>18</xdr:row>
      <xdr:rowOff>166</xdr:rowOff>
    </xdr:from>
    <xdr:to>
      <xdr:col>8</xdr:col>
      <xdr:colOff>132421</xdr:colOff>
      <xdr:row>18</xdr:row>
      <xdr:rowOff>118883</xdr:rowOff>
    </xdr:to>
    <xdr:cxnSp macro="">
      <xdr:nvCxnSpPr>
        <xdr:cNvPr id="70" name="Straight Arrow Connector 69">
          <a:extLst>
            <a:ext uri="{FF2B5EF4-FFF2-40B4-BE49-F238E27FC236}">
              <a16:creationId xmlns:a16="http://schemas.microsoft.com/office/drawing/2014/main" id="{3CF39843-CA5B-F3E6-F3EB-FC25CDFC9473}"/>
            </a:ext>
          </a:extLst>
        </xdr:cNvPr>
        <xdr:cNvCxnSpPr>
          <a:cxnSpLocks/>
          <a:stCxn id="69" idx="1"/>
        </xdr:cNvCxnSpPr>
      </xdr:nvCxnSpPr>
      <xdr:spPr>
        <a:xfrm flipH="1">
          <a:off x="5323268" y="3104304"/>
          <a:ext cx="436231" cy="118717"/>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2</xdr:col>
      <xdr:colOff>264183</xdr:colOff>
      <xdr:row>0</xdr:row>
      <xdr:rowOff>0</xdr:rowOff>
    </xdr:from>
    <xdr:to>
      <xdr:col>7</xdr:col>
      <xdr:colOff>231160</xdr:colOff>
      <xdr:row>3</xdr:row>
      <xdr:rowOff>88061</xdr:rowOff>
    </xdr:to>
    <xdr:sp macro="" textlink="">
      <xdr:nvSpPr>
        <xdr:cNvPr id="75" name="TextBox 74">
          <a:extLst>
            <a:ext uri="{FF2B5EF4-FFF2-40B4-BE49-F238E27FC236}">
              <a16:creationId xmlns:a16="http://schemas.microsoft.com/office/drawing/2014/main" id="{601460DD-3BBB-FC90-0D95-217A8656965B}"/>
            </a:ext>
          </a:extLst>
        </xdr:cNvPr>
        <xdr:cNvSpPr txBox="1"/>
      </xdr:nvSpPr>
      <xdr:spPr>
        <a:xfrm>
          <a:off x="1772221" y="0"/>
          <a:ext cx="3406847" cy="610921"/>
        </a:xfrm>
        <a:prstGeom prst="rect">
          <a:avLst/>
        </a:prstGeom>
        <a:solidFill>
          <a:prstClr val="white"/>
        </a:solidFill>
        <a:ln>
          <a:solidFill>
            <a:prstClr val="black"/>
          </a:solidFill>
        </a:ln>
      </xdr:spPr>
      <xdr:txBody>
        <a:bodyPr vertOverflow="clip" horzOverflow="clip" wrap="square" rtlCol="0"/>
        <a:lstStyle/>
        <a:p>
          <a:pPr algn="l"/>
          <a:r>
            <a:rPr lang="en-GB"/>
            <a:t>cctv taken from 3016 d/s to 4001 15m 225mm , all clear , also cctv taken from 3014 d/s approx 20m 225mm , silt found , see cctv . line cleaned by hpwj then re cctv </a:t>
          </a:r>
          <a:endParaRPr lang="en-US"/>
        </a:p>
      </xdr:txBody>
    </xdr:sp>
    <xdr:clientData/>
  </xdr:twoCellAnchor>
  <xdr:twoCellAnchor>
    <xdr:from>
      <xdr:col>3</xdr:col>
      <xdr:colOff>359948</xdr:colOff>
      <xdr:row>3</xdr:row>
      <xdr:rowOff>88061</xdr:rowOff>
    </xdr:from>
    <xdr:to>
      <xdr:col>4</xdr:col>
      <xdr:colOff>591658</xdr:colOff>
      <xdr:row>5</xdr:row>
      <xdr:rowOff>138695</xdr:rowOff>
    </xdr:to>
    <xdr:cxnSp macro="">
      <xdr:nvCxnSpPr>
        <xdr:cNvPr id="76" name="Straight Arrow Connector 75">
          <a:extLst>
            <a:ext uri="{FF2B5EF4-FFF2-40B4-BE49-F238E27FC236}">
              <a16:creationId xmlns:a16="http://schemas.microsoft.com/office/drawing/2014/main" id="{F3CD946B-1D09-E01C-1FBC-5F5C276C0796}"/>
            </a:ext>
          </a:extLst>
        </xdr:cNvPr>
        <xdr:cNvCxnSpPr>
          <a:cxnSpLocks/>
          <a:stCxn id="75" idx="2"/>
        </xdr:cNvCxnSpPr>
      </xdr:nvCxnSpPr>
      <xdr:spPr>
        <a:xfrm flipH="1">
          <a:off x="2555961" y="610921"/>
          <a:ext cx="919684" cy="391869"/>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3</xdr:col>
      <xdr:colOff>459017</xdr:colOff>
      <xdr:row>3</xdr:row>
      <xdr:rowOff>88061</xdr:rowOff>
    </xdr:from>
    <xdr:to>
      <xdr:col>4</xdr:col>
      <xdr:colOff>591658</xdr:colOff>
      <xdr:row>6</xdr:row>
      <xdr:rowOff>59441</xdr:rowOff>
    </xdr:to>
    <xdr:cxnSp macro="">
      <xdr:nvCxnSpPr>
        <xdr:cNvPr id="82" name="Straight Arrow Connector 81">
          <a:extLst>
            <a:ext uri="{FF2B5EF4-FFF2-40B4-BE49-F238E27FC236}">
              <a16:creationId xmlns:a16="http://schemas.microsoft.com/office/drawing/2014/main" id="{F289DA0B-19CC-65E9-F02F-37437AA7AD32}"/>
            </a:ext>
          </a:extLst>
        </xdr:cNvPr>
        <xdr:cNvCxnSpPr>
          <a:cxnSpLocks/>
          <a:stCxn id="75" idx="2"/>
        </xdr:cNvCxnSpPr>
      </xdr:nvCxnSpPr>
      <xdr:spPr>
        <a:xfrm flipH="1">
          <a:off x="2655030" y="610921"/>
          <a:ext cx="820615" cy="483233"/>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459016</xdr:colOff>
      <xdr:row>3</xdr:row>
      <xdr:rowOff>88061</xdr:rowOff>
    </xdr:from>
    <xdr:to>
      <xdr:col>4</xdr:col>
      <xdr:colOff>591658</xdr:colOff>
      <xdr:row>11</xdr:row>
      <xdr:rowOff>19813</xdr:rowOff>
    </xdr:to>
    <xdr:cxnSp macro="">
      <xdr:nvCxnSpPr>
        <xdr:cNvPr id="88" name="Straight Arrow Connector 87">
          <a:extLst>
            <a:ext uri="{FF2B5EF4-FFF2-40B4-BE49-F238E27FC236}">
              <a16:creationId xmlns:a16="http://schemas.microsoft.com/office/drawing/2014/main" id="{49758107-C536-1427-F653-4F8AF164272F}"/>
            </a:ext>
          </a:extLst>
        </xdr:cNvPr>
        <xdr:cNvCxnSpPr>
          <a:cxnSpLocks/>
          <a:stCxn id="75" idx="2"/>
        </xdr:cNvCxnSpPr>
      </xdr:nvCxnSpPr>
      <xdr:spPr>
        <a:xfrm flipH="1">
          <a:off x="3343003" y="610921"/>
          <a:ext cx="132642" cy="129669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577898</xdr:colOff>
      <xdr:row>3</xdr:row>
      <xdr:rowOff>88061</xdr:rowOff>
    </xdr:from>
    <xdr:to>
      <xdr:col>4</xdr:col>
      <xdr:colOff>591658</xdr:colOff>
      <xdr:row>11</xdr:row>
      <xdr:rowOff>13209</xdr:rowOff>
    </xdr:to>
    <xdr:cxnSp macro="">
      <xdr:nvCxnSpPr>
        <xdr:cNvPr id="91" name="Straight Arrow Connector 90">
          <a:extLst>
            <a:ext uri="{FF2B5EF4-FFF2-40B4-BE49-F238E27FC236}">
              <a16:creationId xmlns:a16="http://schemas.microsoft.com/office/drawing/2014/main" id="{5179B7F0-F2E1-BBA8-886B-97E86BBA8F95}"/>
            </a:ext>
          </a:extLst>
        </xdr:cNvPr>
        <xdr:cNvCxnSpPr>
          <a:cxnSpLocks/>
          <a:stCxn id="75" idx="2"/>
        </xdr:cNvCxnSpPr>
      </xdr:nvCxnSpPr>
      <xdr:spPr>
        <a:xfrm flipH="1">
          <a:off x="3461885" y="610921"/>
          <a:ext cx="13760" cy="1290088"/>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161671</xdr:rowOff>
    </xdr:from>
    <xdr:to>
      <xdr:col>6</xdr:col>
      <xdr:colOff>13209</xdr:colOff>
      <xdr:row>15</xdr:row>
      <xdr:rowOff>13211</xdr:rowOff>
    </xdr:to>
    <xdr:pic>
      <xdr:nvPicPr>
        <xdr:cNvPr id="2" name="Picture 1">
          <a:extLst>
            <a:ext uri="{FF2B5EF4-FFF2-40B4-BE49-F238E27FC236}">
              <a16:creationId xmlns:a16="http://schemas.microsoft.com/office/drawing/2014/main" id="{E92DB5A5-2404-B7B1-065A-4D0A108AB3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61671"/>
          <a:ext cx="4134449" cy="2453732"/>
        </a:xfrm>
        <a:prstGeom prst="rect">
          <a:avLst/>
        </a:prstGeom>
      </xdr:spPr>
    </xdr:pic>
    <xdr:clientData/>
  </xdr:twoCellAnchor>
  <xdr:twoCellAnchor editAs="oneCell">
    <xdr:from>
      <xdr:col>6</xdr:col>
      <xdr:colOff>660454</xdr:colOff>
      <xdr:row>0</xdr:row>
      <xdr:rowOff>156721</xdr:rowOff>
    </xdr:from>
    <xdr:to>
      <xdr:col>12</xdr:col>
      <xdr:colOff>673663</xdr:colOff>
      <xdr:row>15</xdr:row>
      <xdr:rowOff>13211</xdr:rowOff>
    </xdr:to>
    <xdr:pic>
      <xdr:nvPicPr>
        <xdr:cNvPr id="3" name="Picture 2">
          <a:extLst>
            <a:ext uri="{FF2B5EF4-FFF2-40B4-BE49-F238E27FC236}">
              <a16:creationId xmlns:a16="http://schemas.microsoft.com/office/drawing/2014/main" id="{BBDD867E-1775-018F-0FD8-6DD67B55FE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781694" y="156721"/>
          <a:ext cx="4134449" cy="2458682"/>
        </a:xfrm>
        <a:prstGeom prst="rect">
          <a:avLst/>
        </a:prstGeom>
      </xdr:spPr>
    </xdr:pic>
    <xdr:clientData/>
  </xdr:twoCellAnchor>
  <xdr:twoCellAnchor editAs="oneCell">
    <xdr:from>
      <xdr:col>0</xdr:col>
      <xdr:colOff>0</xdr:colOff>
      <xdr:row>17</xdr:row>
      <xdr:rowOff>153414</xdr:rowOff>
    </xdr:from>
    <xdr:to>
      <xdr:col>6</xdr:col>
      <xdr:colOff>6604</xdr:colOff>
      <xdr:row>32</xdr:row>
      <xdr:rowOff>2</xdr:rowOff>
    </xdr:to>
    <xdr:pic>
      <xdr:nvPicPr>
        <xdr:cNvPr id="4" name="Picture 3">
          <a:extLst>
            <a:ext uri="{FF2B5EF4-FFF2-40B4-BE49-F238E27FC236}">
              <a16:creationId xmlns:a16="http://schemas.microsoft.com/office/drawing/2014/main" id="{A003444F-139A-59AF-F366-75B511DD9F3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3125462"/>
          <a:ext cx="4127844" cy="2448780"/>
        </a:xfrm>
        <a:prstGeom prst="rect">
          <a:avLst/>
        </a:prstGeom>
      </xdr:spPr>
    </xdr:pic>
    <xdr:clientData/>
  </xdr:twoCellAnchor>
  <xdr:twoCellAnchor editAs="oneCell">
    <xdr:from>
      <xdr:col>6</xdr:col>
      <xdr:colOff>653849</xdr:colOff>
      <xdr:row>17</xdr:row>
      <xdr:rowOff>173229</xdr:rowOff>
    </xdr:from>
    <xdr:to>
      <xdr:col>13</xdr:col>
      <xdr:colOff>13208</xdr:colOff>
      <xdr:row>32</xdr:row>
      <xdr:rowOff>19814</xdr:rowOff>
    </xdr:to>
    <xdr:pic>
      <xdr:nvPicPr>
        <xdr:cNvPr id="5" name="Picture 4">
          <a:extLst>
            <a:ext uri="{FF2B5EF4-FFF2-40B4-BE49-F238E27FC236}">
              <a16:creationId xmlns:a16="http://schemas.microsoft.com/office/drawing/2014/main" id="{40D1CDF1-1314-B20C-5929-335EC291FD1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775089" y="3145277"/>
          <a:ext cx="4167471" cy="2448777"/>
        </a:xfrm>
        <a:prstGeom prst="rect">
          <a:avLst/>
        </a:prstGeom>
      </xdr:spPr>
    </xdr:pic>
    <xdr:clientData/>
  </xdr:twoCellAnchor>
  <xdr:twoCellAnchor editAs="oneCell">
    <xdr:from>
      <xdr:col>0</xdr:col>
      <xdr:colOff>0</xdr:colOff>
      <xdr:row>35</xdr:row>
      <xdr:rowOff>1509</xdr:rowOff>
    </xdr:from>
    <xdr:to>
      <xdr:col>5</xdr:col>
      <xdr:colOff>673664</xdr:colOff>
      <xdr:row>49</xdr:row>
      <xdr:rowOff>171719</xdr:rowOff>
    </xdr:to>
    <xdr:pic>
      <xdr:nvPicPr>
        <xdr:cNvPr id="6" name="Picture 5">
          <a:extLst>
            <a:ext uri="{FF2B5EF4-FFF2-40B4-BE49-F238E27FC236}">
              <a16:creationId xmlns:a16="http://schemas.microsoft.com/office/drawing/2014/main" id="{330A12E3-0B87-668C-0504-902E375C9A1E}"/>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6117323"/>
          <a:ext cx="4108030" cy="2587476"/>
        </a:xfrm>
        <a:prstGeom prst="rect">
          <a:avLst/>
        </a:prstGeom>
      </xdr:spPr>
    </xdr:pic>
    <xdr:clientData/>
  </xdr:twoCellAnchor>
  <xdr:twoCellAnchor editAs="oneCell">
    <xdr:from>
      <xdr:col>6</xdr:col>
      <xdr:colOff>667060</xdr:colOff>
      <xdr:row>34</xdr:row>
      <xdr:rowOff>163322</xdr:rowOff>
    </xdr:from>
    <xdr:to>
      <xdr:col>13</xdr:col>
      <xdr:colOff>6605</xdr:colOff>
      <xdr:row>50</xdr:row>
      <xdr:rowOff>6605</xdr:rowOff>
    </xdr:to>
    <xdr:pic>
      <xdr:nvPicPr>
        <xdr:cNvPr id="7" name="Picture 6">
          <a:extLst>
            <a:ext uri="{FF2B5EF4-FFF2-40B4-BE49-F238E27FC236}">
              <a16:creationId xmlns:a16="http://schemas.microsoft.com/office/drawing/2014/main" id="{1123ECD3-832D-D739-1FFA-BA0F543D739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4788300" y="6107418"/>
          <a:ext cx="4147657" cy="2617193"/>
        </a:xfrm>
        <a:prstGeom prst="rect">
          <a:avLst/>
        </a:prstGeom>
      </xdr:spPr>
    </xdr:pic>
    <xdr:clientData/>
  </xdr:twoCellAnchor>
  <xdr:twoCellAnchor editAs="oneCell">
    <xdr:from>
      <xdr:col>0</xdr:col>
      <xdr:colOff>0</xdr:colOff>
      <xdr:row>52</xdr:row>
      <xdr:rowOff>156717</xdr:rowOff>
    </xdr:from>
    <xdr:to>
      <xdr:col>6</xdr:col>
      <xdr:colOff>13208</xdr:colOff>
      <xdr:row>66</xdr:row>
      <xdr:rowOff>178323</xdr:rowOff>
    </xdr:to>
    <xdr:pic>
      <xdr:nvPicPr>
        <xdr:cNvPr id="8" name="Picture 7">
          <a:extLst>
            <a:ext uri="{FF2B5EF4-FFF2-40B4-BE49-F238E27FC236}">
              <a16:creationId xmlns:a16="http://schemas.microsoft.com/office/drawing/2014/main" id="{AD00F9BD-8097-A80A-BF2F-34FFCAD6EE49}"/>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9244579"/>
          <a:ext cx="4134448" cy="2438872"/>
        </a:xfrm>
        <a:prstGeom prst="rect">
          <a:avLst/>
        </a:prstGeom>
      </xdr:spPr>
    </xdr:pic>
    <xdr:clientData/>
  </xdr:twoCellAnchor>
  <xdr:twoCellAnchor editAs="oneCell">
    <xdr:from>
      <xdr:col>6</xdr:col>
      <xdr:colOff>660455</xdr:colOff>
      <xdr:row>52</xdr:row>
      <xdr:rowOff>164972</xdr:rowOff>
    </xdr:from>
    <xdr:to>
      <xdr:col>13</xdr:col>
      <xdr:colOff>191</xdr:colOff>
      <xdr:row>67</xdr:row>
      <xdr:rowOff>0</xdr:rowOff>
    </xdr:to>
    <xdr:pic>
      <xdr:nvPicPr>
        <xdr:cNvPr id="9" name="Picture 8">
          <a:extLst>
            <a:ext uri="{FF2B5EF4-FFF2-40B4-BE49-F238E27FC236}">
              <a16:creationId xmlns:a16="http://schemas.microsoft.com/office/drawing/2014/main" id="{2B08CE59-29E9-661F-4902-02CF221E876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781695" y="9252834"/>
          <a:ext cx="4147848" cy="2437220"/>
        </a:xfrm>
        <a:prstGeom prst="rect">
          <a:avLst/>
        </a:prstGeom>
      </xdr:spPr>
    </xdr:pic>
    <xdr:clientData/>
  </xdr:twoCellAnchor>
  <xdr:twoCellAnchor editAs="oneCell">
    <xdr:from>
      <xdr:col>0</xdr:col>
      <xdr:colOff>0</xdr:colOff>
      <xdr:row>69</xdr:row>
      <xdr:rowOff>173228</xdr:rowOff>
    </xdr:from>
    <xdr:to>
      <xdr:col>5</xdr:col>
      <xdr:colOff>680268</xdr:colOff>
      <xdr:row>84</xdr:row>
      <xdr:rowOff>19814</xdr:rowOff>
    </xdr:to>
    <xdr:pic>
      <xdr:nvPicPr>
        <xdr:cNvPr id="10" name="Picture 9">
          <a:extLst>
            <a:ext uri="{FF2B5EF4-FFF2-40B4-BE49-F238E27FC236}">
              <a16:creationId xmlns:a16="http://schemas.microsoft.com/office/drawing/2014/main" id="{8642DA5B-23F9-A1A1-6EBE-61581FB77B4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0" y="12233138"/>
          <a:ext cx="4114634" cy="2448778"/>
        </a:xfrm>
        <a:prstGeom prst="rect">
          <a:avLst/>
        </a:prstGeom>
      </xdr:spPr>
    </xdr:pic>
    <xdr:clientData/>
  </xdr:twoCellAnchor>
  <xdr:twoCellAnchor editAs="oneCell">
    <xdr:from>
      <xdr:col>0</xdr:col>
      <xdr:colOff>0</xdr:colOff>
      <xdr:row>86</xdr:row>
      <xdr:rowOff>183136</xdr:rowOff>
    </xdr:from>
    <xdr:to>
      <xdr:col>5</xdr:col>
      <xdr:colOff>673664</xdr:colOff>
      <xdr:row>101</xdr:row>
      <xdr:rowOff>13209</xdr:rowOff>
    </xdr:to>
    <xdr:pic>
      <xdr:nvPicPr>
        <xdr:cNvPr id="11" name="Picture 10">
          <a:extLst>
            <a:ext uri="{FF2B5EF4-FFF2-40B4-BE49-F238E27FC236}">
              <a16:creationId xmlns:a16="http://schemas.microsoft.com/office/drawing/2014/main" id="{C81ADD4D-CD20-56A1-099F-B4E140030259}"/>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0" y="15215092"/>
          <a:ext cx="4108030" cy="2432267"/>
        </a:xfrm>
        <a:prstGeom prst="rect">
          <a:avLst/>
        </a:prstGeom>
      </xdr:spPr>
    </xdr:pic>
    <xdr:clientData/>
  </xdr:twoCellAnchor>
  <xdr:twoCellAnchor editAs="oneCell">
    <xdr:from>
      <xdr:col>6</xdr:col>
      <xdr:colOff>667060</xdr:colOff>
      <xdr:row>69</xdr:row>
      <xdr:rowOff>163321</xdr:rowOff>
    </xdr:from>
    <xdr:to>
      <xdr:col>13</xdr:col>
      <xdr:colOff>6606</xdr:colOff>
      <xdr:row>83</xdr:row>
      <xdr:rowOff>171719</xdr:rowOff>
    </xdr:to>
    <xdr:pic>
      <xdr:nvPicPr>
        <xdr:cNvPr id="12" name="Picture 11">
          <a:extLst>
            <a:ext uri="{FF2B5EF4-FFF2-40B4-BE49-F238E27FC236}">
              <a16:creationId xmlns:a16="http://schemas.microsoft.com/office/drawing/2014/main" id="{2471056B-D4B1-97C6-CA65-C407C446DACA}"/>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4788300" y="12223231"/>
          <a:ext cx="4147658" cy="2425662"/>
        </a:xfrm>
        <a:prstGeom prst="rect">
          <a:avLst/>
        </a:prstGeom>
      </xdr:spPr>
    </xdr:pic>
    <xdr:clientData/>
  </xdr:twoCellAnchor>
  <xdr:twoCellAnchor editAs="oneCell">
    <xdr:from>
      <xdr:col>6</xdr:col>
      <xdr:colOff>667059</xdr:colOff>
      <xdr:row>86</xdr:row>
      <xdr:rowOff>178184</xdr:rowOff>
    </xdr:from>
    <xdr:to>
      <xdr:col>13</xdr:col>
      <xdr:colOff>19814</xdr:colOff>
      <xdr:row>101</xdr:row>
      <xdr:rowOff>26418</xdr:rowOff>
    </xdr:to>
    <xdr:pic>
      <xdr:nvPicPr>
        <xdr:cNvPr id="13" name="Picture 12">
          <a:extLst>
            <a:ext uri="{FF2B5EF4-FFF2-40B4-BE49-F238E27FC236}">
              <a16:creationId xmlns:a16="http://schemas.microsoft.com/office/drawing/2014/main" id="{5D68465E-BC37-9D03-D2A9-6119B735B612}"/>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4788299" y="15210140"/>
          <a:ext cx="4160867" cy="2450428"/>
        </a:xfrm>
        <a:prstGeom prst="rect">
          <a:avLst/>
        </a:prstGeom>
      </xdr:spPr>
    </xdr:pic>
    <xdr:clientData/>
  </xdr:twoCellAnchor>
  <xdr:twoCellAnchor editAs="oneCell">
    <xdr:from>
      <xdr:col>0</xdr:col>
      <xdr:colOff>0</xdr:colOff>
      <xdr:row>103</xdr:row>
      <xdr:rowOff>150114</xdr:rowOff>
    </xdr:from>
    <xdr:to>
      <xdr:col>5</xdr:col>
      <xdr:colOff>680269</xdr:colOff>
      <xdr:row>117</xdr:row>
      <xdr:rowOff>178323</xdr:rowOff>
    </xdr:to>
    <xdr:pic>
      <xdr:nvPicPr>
        <xdr:cNvPr id="14" name="Picture 13">
          <a:extLst>
            <a:ext uri="{FF2B5EF4-FFF2-40B4-BE49-F238E27FC236}">
              <a16:creationId xmlns:a16="http://schemas.microsoft.com/office/drawing/2014/main" id="{7D9DD266-10DA-6D1B-7F80-06833E0C9DA5}"/>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0" y="18154118"/>
          <a:ext cx="4114635" cy="2445475"/>
        </a:xfrm>
        <a:prstGeom prst="rect">
          <a:avLst/>
        </a:prstGeom>
      </xdr:spPr>
    </xdr:pic>
    <xdr:clientData/>
  </xdr:twoCellAnchor>
  <xdr:twoCellAnchor editAs="oneCell">
    <xdr:from>
      <xdr:col>6</xdr:col>
      <xdr:colOff>660455</xdr:colOff>
      <xdr:row>103</xdr:row>
      <xdr:rowOff>166627</xdr:rowOff>
    </xdr:from>
    <xdr:to>
      <xdr:col>12</xdr:col>
      <xdr:colOff>680269</xdr:colOff>
      <xdr:row>118</xdr:row>
      <xdr:rowOff>6605</xdr:rowOff>
    </xdr:to>
    <xdr:pic>
      <xdr:nvPicPr>
        <xdr:cNvPr id="15" name="Picture 14">
          <a:extLst>
            <a:ext uri="{FF2B5EF4-FFF2-40B4-BE49-F238E27FC236}">
              <a16:creationId xmlns:a16="http://schemas.microsoft.com/office/drawing/2014/main" id="{6C3B3D61-CE89-031A-D9D5-CE1E5E2B2BA3}"/>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4781695" y="18170631"/>
          <a:ext cx="4141054" cy="2442172"/>
        </a:xfrm>
        <a:prstGeom prst="rect">
          <a:avLst/>
        </a:prstGeom>
      </xdr:spPr>
    </xdr:pic>
    <xdr:clientData/>
  </xdr:twoCellAnchor>
  <xdr:twoCellAnchor editAs="oneCell">
    <xdr:from>
      <xdr:col>0</xdr:col>
      <xdr:colOff>0</xdr:colOff>
      <xdr:row>120</xdr:row>
      <xdr:rowOff>160049</xdr:rowOff>
    </xdr:from>
    <xdr:to>
      <xdr:col>6</xdr:col>
      <xdr:colOff>0</xdr:colOff>
      <xdr:row>134</xdr:row>
      <xdr:rowOff>190499</xdr:rowOff>
    </xdr:to>
    <xdr:pic>
      <xdr:nvPicPr>
        <xdr:cNvPr id="16" name="Picture 15">
          <a:extLst>
            <a:ext uri="{FF2B5EF4-FFF2-40B4-BE49-F238E27FC236}">
              <a16:creationId xmlns:a16="http://schemas.microsoft.com/office/drawing/2014/main" id="{2BB6CB3C-453F-D1A8-AF05-BD8FA59C26C0}"/>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rot="5400000">
          <a:off x="839548" y="20296553"/>
          <a:ext cx="2442144" cy="4121240"/>
        </a:xfrm>
        <a:prstGeom prst="rect">
          <a:avLst/>
        </a:prstGeom>
      </xdr:spPr>
    </xdr:pic>
    <xdr:clientData/>
  </xdr:twoCellAnchor>
  <xdr:twoCellAnchor editAs="oneCell">
    <xdr:from>
      <xdr:col>6</xdr:col>
      <xdr:colOff>666208</xdr:colOff>
      <xdr:row>120</xdr:row>
      <xdr:rowOff>155921</xdr:rowOff>
    </xdr:from>
    <xdr:to>
      <xdr:col>12</xdr:col>
      <xdr:colOff>680269</xdr:colOff>
      <xdr:row>135</xdr:row>
      <xdr:rowOff>13208</xdr:rowOff>
    </xdr:to>
    <xdr:pic>
      <xdr:nvPicPr>
        <xdr:cNvPr id="17" name="Picture 16">
          <a:extLst>
            <a:ext uri="{FF2B5EF4-FFF2-40B4-BE49-F238E27FC236}">
              <a16:creationId xmlns:a16="http://schemas.microsoft.com/office/drawing/2014/main" id="{DB8C66A5-9FFD-7FAF-45FE-C38CEA43BEA0}"/>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rot="16200000">
          <a:off x="5625358" y="20294063"/>
          <a:ext cx="2459481" cy="41353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6</xdr:row>
          <xdr:rowOff>19050</xdr:rowOff>
        </xdr:from>
        <xdr:to>
          <xdr:col>14</xdr:col>
          <xdr:colOff>752475</xdr:colOff>
          <xdr:row>7</xdr:row>
          <xdr:rowOff>19050</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3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647700</xdr:colOff>
          <xdr:row>8</xdr:row>
          <xdr:rowOff>9525</xdr:rowOff>
        </xdr:from>
        <xdr:to>
          <xdr:col>14</xdr:col>
          <xdr:colOff>742950</xdr:colOff>
          <xdr:row>9</xdr:row>
          <xdr:rowOff>9525</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3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352425</xdr:colOff>
          <xdr:row>10</xdr:row>
          <xdr:rowOff>9525</xdr:rowOff>
        </xdr:from>
        <xdr:to>
          <xdr:col>14</xdr:col>
          <xdr:colOff>733425</xdr:colOff>
          <xdr:row>11</xdr:row>
          <xdr:rowOff>9525</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3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36</xdr:row>
          <xdr:rowOff>19050</xdr:rowOff>
        </xdr:from>
        <xdr:to>
          <xdr:col>14</xdr:col>
          <xdr:colOff>762000</xdr:colOff>
          <xdr:row>37</xdr:row>
          <xdr:rowOff>47625</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3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657225</xdr:colOff>
          <xdr:row>38</xdr:row>
          <xdr:rowOff>19050</xdr:rowOff>
        </xdr:from>
        <xdr:to>
          <xdr:col>14</xdr:col>
          <xdr:colOff>742950</xdr:colOff>
          <xdr:row>39</xdr:row>
          <xdr:rowOff>47625</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3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40</xdr:row>
          <xdr:rowOff>57150</xdr:rowOff>
        </xdr:from>
        <xdr:to>
          <xdr:col>14</xdr:col>
          <xdr:colOff>733425</xdr:colOff>
          <xdr:row>41</xdr:row>
          <xdr:rowOff>38100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3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2</xdr:col>
      <xdr:colOff>47625</xdr:colOff>
      <xdr:row>2</xdr:row>
      <xdr:rowOff>85725</xdr:rowOff>
    </xdr:from>
    <xdr:to>
      <xdr:col>5</xdr:col>
      <xdr:colOff>409575</xdr:colOff>
      <xdr:row>5</xdr:row>
      <xdr:rowOff>114300</xdr:rowOff>
    </xdr:to>
    <xdr:pic>
      <xdr:nvPicPr>
        <xdr:cNvPr id="14" name="Picture 56" descr="FW GLOSS">
          <a:extLst>
            <a:ext uri="{FF2B5EF4-FFF2-40B4-BE49-F238E27FC236}">
              <a16:creationId xmlns:a16="http://schemas.microsoft.com/office/drawing/2014/main" id="{00000000-0008-0000-03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25348" b="27777"/>
        <a:stretch>
          <a:fillRect/>
        </a:stretch>
      </xdr:blipFill>
      <xdr:spPr bwMode="auto">
        <a:xfrm>
          <a:off x="219075" y="247650"/>
          <a:ext cx="24193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38100</xdr:colOff>
      <xdr:row>32</xdr:row>
      <xdr:rowOff>57150</xdr:rowOff>
    </xdr:from>
    <xdr:to>
      <xdr:col>5</xdr:col>
      <xdr:colOff>400050</xdr:colOff>
      <xdr:row>35</xdr:row>
      <xdr:rowOff>85725</xdr:rowOff>
    </xdr:to>
    <xdr:pic>
      <xdr:nvPicPr>
        <xdr:cNvPr id="15" name="Picture 57" descr="FW GLOSS">
          <a:extLst>
            <a:ext uri="{FF2B5EF4-FFF2-40B4-BE49-F238E27FC236}">
              <a16:creationId xmlns:a16="http://schemas.microsoft.com/office/drawing/2014/main" id="{00000000-0008-0000-0300-00000F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t="25348" b="27777"/>
        <a:stretch>
          <a:fillRect/>
        </a:stretch>
      </xdr:blipFill>
      <xdr:spPr bwMode="auto">
        <a:xfrm>
          <a:off x="209550" y="5210175"/>
          <a:ext cx="2419350"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flow/Asset/OA/WWAP/WWOperations/wwn/Central%20Pennine/Patch%20Management%20Central%20Pennine/Blackburn%20and%20Hyndburn/Patch%20Management%20Tool%20Team%20Blackbur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flow/Asset/OA/WWAP/WWOperations/wwn/Patch%20Management/Shared%20Documents/Estimating%20Documents%20and%20Supporting%20Templates/Copy%20of%20Enterprise%20NS%20estimated%20costs%20civils%20sewer%20repair%20exampl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flow/Asset/OA/WWAP/WWOperations/wwn/Central%20Pennine/Patch%20Management%20Central%20Pennine/Rochdale/Patch%20Management%20Tool%20Rochdal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d Transfer Request"/>
      <sheetName val="Datasheet"/>
      <sheetName val="Validation"/>
      <sheetName val="Control"/>
      <sheetName val="FWRaised"/>
      <sheetName val="NFATracker"/>
      <sheetName val="NFAValidation"/>
      <sheetName val="FWValidation"/>
      <sheetName val="Sheet1"/>
      <sheetName val="ODI"/>
      <sheetName val="Sheet3"/>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Defects"/>
      <sheetName val="Ww Network Codes"/>
      <sheetName val="All Codes"/>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d Transfer Request"/>
      <sheetName val="Datasheet"/>
      <sheetName val="Validation"/>
      <sheetName val="Control"/>
      <sheetName val="FWRaised"/>
      <sheetName val="NFATracker"/>
      <sheetName val="NFAValidation"/>
      <sheetName val="FWValidation"/>
      <sheetName val="Sheet1"/>
      <sheetName val="ODI"/>
      <sheetName val="Sheet3"/>
      <sheetName val="Patch Management Tool Rochdale"/>
    </sheetNames>
    <definedNames>
      <definedName name="RangeStopCode" refersTo="='Validation'!$W$7:$X$908"/>
    </definedNames>
    <sheetDataSet>
      <sheetData sheetId="0"/>
      <sheetData sheetId="1"/>
      <sheetData sheetId="2">
        <row r="7">
          <cell r="W7" t="str">
            <v/>
          </cell>
          <cell r="X7" t="str">
            <v/>
          </cell>
        </row>
        <row r="8">
          <cell r="W8" t="str">
            <v>Branch Connection/90-150mm/Unmade</v>
          </cell>
          <cell r="X8">
            <v>1017.5270612021857</v>
          </cell>
        </row>
        <row r="9">
          <cell r="W9" t="str">
            <v>Branch Connection/151-300mm/Unmade</v>
          </cell>
          <cell r="X9">
            <v>1317.0746852459017</v>
          </cell>
        </row>
        <row r="10">
          <cell r="W10" t="str">
            <v>Branch Connection/301-450mm/Unmade</v>
          </cell>
          <cell r="X10">
            <v>2193.5663744990893</v>
          </cell>
        </row>
        <row r="11">
          <cell r="W11" t="str">
            <v>Branch Connection/451-600mm/Unmade</v>
          </cell>
          <cell r="X11">
            <v>11565.303644808739</v>
          </cell>
        </row>
        <row r="12">
          <cell r="W12" t="str">
            <v>Branch Connection/601-900mm/Unmade</v>
          </cell>
          <cell r="X12">
            <v>13739.388310018214</v>
          </cell>
        </row>
        <row r="13">
          <cell r="W13" t="str">
            <v>Branch Connection/90-150mm/Surfaced</v>
          </cell>
          <cell r="X13">
            <v>1814.359479417122</v>
          </cell>
        </row>
        <row r="14">
          <cell r="W14" t="str">
            <v>Branch Connection/151-300mm/Surfaced</v>
          </cell>
          <cell r="X14">
            <v>2113.9071034608378</v>
          </cell>
        </row>
        <row r="15">
          <cell r="W15" t="str">
            <v>Branch Connection/301-450mm/Surfaced</v>
          </cell>
          <cell r="X15">
            <v>3306.9547770491808</v>
          </cell>
        </row>
        <row r="16">
          <cell r="W16" t="str">
            <v>Branch Connection/451-600mm/Surfaced</v>
          </cell>
          <cell r="X16">
            <v>14134.045464480874</v>
          </cell>
        </row>
        <row r="17">
          <cell r="W17" t="str">
            <v>Branch Connection/601-900mm/Surfaced</v>
          </cell>
          <cell r="X17">
            <v>16426.712669030399</v>
          </cell>
        </row>
        <row r="18">
          <cell r="W18" t="str">
            <v>Branch Connection/90-150mm/Unmade</v>
          </cell>
          <cell r="X18">
            <v>33.580006732800001</v>
          </cell>
        </row>
        <row r="19">
          <cell r="W19" t="str">
            <v>Branch Connection/151-300mm/Unmade</v>
          </cell>
          <cell r="X19">
            <v>66.566236070399995</v>
          </cell>
        </row>
        <row r="20">
          <cell r="W20" t="str">
            <v>Branch Connection/301-450mm/Unmade</v>
          </cell>
          <cell r="X20">
            <v>136.18979404800001</v>
          </cell>
        </row>
        <row r="21">
          <cell r="W21" t="str">
            <v>Branch Connection/451-600mm/Unmade</v>
          </cell>
          <cell r="X21">
            <v>257.33301623040001</v>
          </cell>
        </row>
        <row r="22">
          <cell r="W22" t="str">
            <v>Branch Connection/601-900mm/Unmade</v>
          </cell>
          <cell r="X22">
            <v>420.64706703359997</v>
          </cell>
        </row>
        <row r="23">
          <cell r="W23" t="str">
            <v>Branch Connection/90-150mm/Surfaced</v>
          </cell>
          <cell r="X23">
            <v>68.461270310399996</v>
          </cell>
        </row>
        <row r="24">
          <cell r="W24" t="str">
            <v>Branch Connection/151-300mm/Surfaced</v>
          </cell>
          <cell r="X24">
            <v>121.63593108480001</v>
          </cell>
        </row>
        <row r="25">
          <cell r="W25" t="str">
            <v>Branch Connection/3010-450mm/Surfaced</v>
          </cell>
          <cell r="X25">
            <v>198.03107808000004</v>
          </cell>
        </row>
        <row r="26">
          <cell r="W26" t="str">
            <v>Branch Connection/451-600mm/Surfaced</v>
          </cell>
          <cell r="X26">
            <v>350.96034124800002</v>
          </cell>
        </row>
        <row r="27">
          <cell r="W27" t="str">
            <v>Branch Connection/601-900mm/Surfaced</v>
          </cell>
          <cell r="X27">
            <v>559.08563504640006</v>
          </cell>
        </row>
        <row r="28">
          <cell r="W28" t="str">
            <v>Piece-up Connection/90-150mm/Unmade</v>
          </cell>
          <cell r="X28">
            <v>396.58013218560001</v>
          </cell>
        </row>
        <row r="29">
          <cell r="W29" t="str">
            <v>Piece-up Connection/151-300mm/Unmade</v>
          </cell>
          <cell r="X29">
            <v>494.22492979200013</v>
          </cell>
        </row>
        <row r="30">
          <cell r="W30" t="str">
            <v>Piece-up Connection/301-450mm/Unmade</v>
          </cell>
          <cell r="X30">
            <v>1182.1602595968002</v>
          </cell>
        </row>
        <row r="31">
          <cell r="W31" t="str">
            <v>Piece-up Connection/451-600mm/Unmade</v>
          </cell>
          <cell r="X31">
            <v>3169.12892736</v>
          </cell>
        </row>
        <row r="32">
          <cell r="W32" t="str">
            <v>Piece-up Connection/601-900mm/Unmade</v>
          </cell>
          <cell r="X32">
            <v>6032.8288694783996</v>
          </cell>
        </row>
        <row r="33">
          <cell r="W33" t="str">
            <v>Mainlaying/90-150mm/Unmade</v>
          </cell>
          <cell r="X33">
            <v>62.324036429872493</v>
          </cell>
        </row>
        <row r="34">
          <cell r="W34" t="str">
            <v>Mainlaying/151-300mm/Unmade</v>
          </cell>
          <cell r="X34">
            <v>113.30553406193079</v>
          </cell>
        </row>
        <row r="35">
          <cell r="W35" t="str">
            <v>Mainlaying/301-450mm/Unmade</v>
          </cell>
          <cell r="X35">
            <v>248.31552276867032</v>
          </cell>
        </row>
        <row r="36">
          <cell r="W36" t="str">
            <v>Mainlaying/451-600mm/Unmade</v>
          </cell>
          <cell r="X36">
            <v>776.39187759562833</v>
          </cell>
        </row>
        <row r="37">
          <cell r="W37" t="str">
            <v>Mainlaying/601-900mm/Unmade</v>
          </cell>
          <cell r="X37">
            <v>1465.8133952641163</v>
          </cell>
        </row>
        <row r="38">
          <cell r="W38" t="str">
            <v>Mainlaying/90-150mm/Surfaced</v>
          </cell>
          <cell r="X38">
            <v>138.24604444444444</v>
          </cell>
        </row>
        <row r="39">
          <cell r="W39" t="str">
            <v>Mainlaying/151-300mm/Surfaced</v>
          </cell>
          <cell r="X39">
            <v>207.14025464480872</v>
          </cell>
        </row>
        <row r="40">
          <cell r="W40" t="str">
            <v>Mainlaying/301-450mm/Surfaced</v>
          </cell>
          <cell r="X40">
            <v>411.38222367941711</v>
          </cell>
        </row>
        <row r="41">
          <cell r="W41" t="str">
            <v>Mainlaying/451-600mm/Surfaced</v>
          </cell>
          <cell r="X41">
            <v>966.85064626593783</v>
          </cell>
        </row>
        <row r="42">
          <cell r="W42" t="str">
            <v>Mainlaying/601-900mm/Surfaced</v>
          </cell>
          <cell r="X42">
            <v>1654.5070426229508</v>
          </cell>
        </row>
        <row r="43">
          <cell r="W43" t="str">
            <v xml:space="preserve"> Lay OnlyMainlaying/90-150mm/Unmade</v>
          </cell>
          <cell r="X43">
            <v>53.338897075199995</v>
          </cell>
        </row>
        <row r="44">
          <cell r="W44" t="str">
            <v>Lay Only Mainlaying/151-300mm/Unmade</v>
          </cell>
          <cell r="X44">
            <v>107.05680099839999</v>
          </cell>
        </row>
        <row r="45">
          <cell r="W45" t="str">
            <v>Lay Only Mainlaying/301-450mm/Unmade</v>
          </cell>
          <cell r="X45">
            <v>220.31668074239997</v>
          </cell>
        </row>
        <row r="46">
          <cell r="W46" t="str">
            <v>Lay Only Mainlaying/451-600mm/Unmade</v>
          </cell>
          <cell r="X46">
            <v>720.36568243199997</v>
          </cell>
        </row>
        <row r="47">
          <cell r="W47" t="str">
            <v>Cubis MH type 3 /1200 x 855mm / 0 - 1.50m Dp</v>
          </cell>
          <cell r="X47">
            <v>3987.2531094527994</v>
          </cell>
        </row>
        <row r="48">
          <cell r="W48" t="str">
            <v>Cubis MH type 3 /1200 x 855mm / 1.50 - 2.00m Dp</v>
          </cell>
          <cell r="X48">
            <v>4684.4362063487997</v>
          </cell>
        </row>
        <row r="49">
          <cell r="W49" t="str">
            <v>Cubis MH type 3 /1800 x 855mm / 0 - 1.50m Dp</v>
          </cell>
          <cell r="X49">
            <v>4356.6205499520001</v>
          </cell>
        </row>
        <row r="50">
          <cell r="W50" t="str">
            <v>Cubis MH type 3 /1200 x 855mm / 1.50 - 2.00m Dp</v>
          </cell>
          <cell r="X50">
            <v>5886.3427227264001</v>
          </cell>
        </row>
        <row r="51">
          <cell r="W51" t="str">
            <v>New Service/VeryShort/0-63mm/Unmade</v>
          </cell>
          <cell r="X51">
            <v>190.96891714560005</v>
          </cell>
        </row>
        <row r="52">
          <cell r="W52" t="str">
            <v>New Service/Short/0-63mm/Unmade</v>
          </cell>
          <cell r="X52">
            <v>201.89694792960003</v>
          </cell>
        </row>
        <row r="53">
          <cell r="W53" t="str">
            <v>New Service/Medium/0-63mm/Unmade</v>
          </cell>
          <cell r="X53">
            <v>247.60517379840002</v>
          </cell>
        </row>
        <row r="54">
          <cell r="W54" t="str">
            <v>New Service/Long/0-63mm/Unmade</v>
          </cell>
          <cell r="X54">
            <v>437.99294711040005</v>
          </cell>
        </row>
        <row r="55">
          <cell r="W55" t="str">
            <v>New Service/VeryShort/64-90mm/Unmade</v>
          </cell>
          <cell r="X55">
            <v>164.36263641600002</v>
          </cell>
        </row>
        <row r="56">
          <cell r="W56" t="str">
            <v>New Service/Short/64-90mm/Unmade</v>
          </cell>
          <cell r="X56">
            <v>194.89795480320004</v>
          </cell>
        </row>
        <row r="57">
          <cell r="W57" t="str">
            <v>New Service/Medium/64-90mm/Unmade</v>
          </cell>
          <cell r="X57">
            <v>222.26224922880002</v>
          </cell>
        </row>
        <row r="58">
          <cell r="W58" t="str">
            <v>New Service/Long/64-90mm/Unmade</v>
          </cell>
          <cell r="X58">
            <v>260.57984156160001</v>
          </cell>
        </row>
        <row r="59">
          <cell r="W59" t="str">
            <v>New Service/VeryShort/91-150mm/Unmade</v>
          </cell>
          <cell r="X59">
            <v>164.36263641600002</v>
          </cell>
        </row>
        <row r="60">
          <cell r="W60" t="str">
            <v>New Service/Short/91-150mm/Unmade</v>
          </cell>
          <cell r="X60">
            <v>194.89795480320004</v>
          </cell>
        </row>
        <row r="61">
          <cell r="W61" t="str">
            <v>New Service/Medium/91-150mm/Unmade</v>
          </cell>
          <cell r="X61">
            <v>222.26224922880002</v>
          </cell>
        </row>
        <row r="62">
          <cell r="W62" t="str">
            <v>New Service/Long/91-150mm/Unmade</v>
          </cell>
          <cell r="X62">
            <v>260.57984156160001</v>
          </cell>
        </row>
        <row r="63">
          <cell r="W63" t="str">
            <v>New Service/VeryShort/151-300mm/Unmade</v>
          </cell>
          <cell r="X63">
            <v>164.36263641600002</v>
          </cell>
        </row>
        <row r="64">
          <cell r="W64" t="str">
            <v>New Service/Short/151-300mm/Unmade</v>
          </cell>
          <cell r="X64">
            <v>194.89795480320004</v>
          </cell>
        </row>
        <row r="65">
          <cell r="W65" t="str">
            <v>New Service/Medium/151-300mm/Unmade</v>
          </cell>
          <cell r="X65">
            <v>222.26224922880002</v>
          </cell>
        </row>
        <row r="66">
          <cell r="W66" t="str">
            <v>New Service/Long/151-300mm/Unmade</v>
          </cell>
          <cell r="X66">
            <v>260.57984156160001</v>
          </cell>
        </row>
        <row r="67">
          <cell r="W67" t="str">
            <v>New Service/VeryShort/0-63mm/Surfaced</v>
          </cell>
          <cell r="X67">
            <v>268.56425249279999</v>
          </cell>
        </row>
        <row r="68">
          <cell r="W68" t="str">
            <v>New Service/Short/0-63mm/Surfaced</v>
          </cell>
          <cell r="X68">
            <v>300.3755606016</v>
          </cell>
        </row>
        <row r="69">
          <cell r="W69" t="str">
            <v>New Service/Medium/0-63mm/Surfaced</v>
          </cell>
          <cell r="X69">
            <v>395.92318698240001</v>
          </cell>
        </row>
        <row r="70">
          <cell r="W70" t="str">
            <v>New Service/Long/0-63mm/Surfaced</v>
          </cell>
          <cell r="X70">
            <v>1053.3484655232</v>
          </cell>
        </row>
        <row r="71">
          <cell r="W71" t="str">
            <v>New Service/VeryShort/64-90mm/Surfaced</v>
          </cell>
          <cell r="X71">
            <v>315.8264064384</v>
          </cell>
        </row>
        <row r="72">
          <cell r="W72" t="str">
            <v>New Service/Short/64-90mm/Surfaced</v>
          </cell>
          <cell r="X72">
            <v>422.98427592960002</v>
          </cell>
        </row>
        <row r="73">
          <cell r="W73" t="str">
            <v>New Service/Medium/64-90mm/Surfaced</v>
          </cell>
          <cell r="X73">
            <v>519.98476189440009</v>
          </cell>
        </row>
        <row r="74">
          <cell r="W74" t="str">
            <v>New Service/Long/64-90mm/Surfaced</v>
          </cell>
          <cell r="X74">
            <v>1053.3484655232</v>
          </cell>
        </row>
        <row r="75">
          <cell r="W75" t="str">
            <v>New Service/VeryShort/91-150mm/Surfaced</v>
          </cell>
          <cell r="X75">
            <v>315.8264064384</v>
          </cell>
        </row>
        <row r="76">
          <cell r="W76" t="str">
            <v>New Service/Short/91-150mm/Surfaced</v>
          </cell>
          <cell r="X76">
            <v>422.98427592960002</v>
          </cell>
        </row>
        <row r="77">
          <cell r="W77" t="str">
            <v>New Service/Medium/91-150mm/Surfaced</v>
          </cell>
          <cell r="X77">
            <v>519.98476189440009</v>
          </cell>
        </row>
        <row r="78">
          <cell r="W78" t="str">
            <v>New Service/Long/91-150mm/Surfaced</v>
          </cell>
          <cell r="X78">
            <v>1053.3484655232</v>
          </cell>
        </row>
        <row r="79">
          <cell r="W79" t="str">
            <v>New Service/VeryShort/151-300mm/Surfaced</v>
          </cell>
          <cell r="X79">
            <v>315.8264064384</v>
          </cell>
        </row>
        <row r="80">
          <cell r="W80" t="str">
            <v>New Service/Short/151-300mm/Surfaced</v>
          </cell>
          <cell r="X80">
            <v>422.98427592960002</v>
          </cell>
        </row>
        <row r="81">
          <cell r="W81" t="str">
            <v>New Service/Medium/151-300mm/Surfaced</v>
          </cell>
          <cell r="X81">
            <v>519.98476189440009</v>
          </cell>
        </row>
        <row r="82">
          <cell r="W82" t="str">
            <v>New Service/Long/151-300mm/Surfaced</v>
          </cell>
          <cell r="X82">
            <v>1053.3484655232</v>
          </cell>
        </row>
        <row r="83">
          <cell r="W83" t="str">
            <v>New Service/Multiport 2ports</v>
          </cell>
          <cell r="X83">
            <v>114.63693795840001</v>
          </cell>
        </row>
        <row r="84">
          <cell r="W84" t="str">
            <v>New Service/Multiport 4ports</v>
          </cell>
          <cell r="X84">
            <v>369.40534118400012</v>
          </cell>
        </row>
        <row r="85">
          <cell r="W85" t="str">
            <v>New Service/Multiport 6ports</v>
          </cell>
          <cell r="X85">
            <v>421.92305675520009</v>
          </cell>
        </row>
        <row r="86">
          <cell r="W86" t="str">
            <v>New Service/Multiport 8ports</v>
          </cell>
          <cell r="X86">
            <v>744.4452508416</v>
          </cell>
        </row>
        <row r="87">
          <cell r="W87" t="str">
            <v>New Service/Multiport 10ports</v>
          </cell>
          <cell r="X87">
            <v>872.86540450560005</v>
          </cell>
        </row>
        <row r="88">
          <cell r="W88" t="str">
            <v>New Service/Multiport 12ports</v>
          </cell>
          <cell r="X88">
            <v>1020.3243355008</v>
          </cell>
        </row>
        <row r="89">
          <cell r="W89" t="str">
            <v>None Standard Item</v>
          </cell>
          <cell r="X89">
            <v>1.2633561600000001</v>
          </cell>
        </row>
        <row r="90">
          <cell r="W90" t="str">
            <v>Remedial Work</v>
          </cell>
          <cell r="X90" t="str">
            <v/>
          </cell>
        </row>
        <row r="91">
          <cell r="W91" t="str">
            <v>Abortive Visit</v>
          </cell>
          <cell r="X91" t="str">
            <v/>
          </cell>
        </row>
        <row r="92">
          <cell r="W92" t="str">
            <v>Abortive Execavation</v>
          </cell>
          <cell r="X92" t="str">
            <v/>
          </cell>
        </row>
        <row r="93">
          <cell r="W93" t="str">
            <v>Build up or Renew MH Chamb/Above Ground</v>
          </cell>
          <cell r="X93">
            <v>1028.5866847872001</v>
          </cell>
        </row>
        <row r="94">
          <cell r="W94" t="str">
            <v>Build up or Renew MH Chamb/0-1.5m Dp</v>
          </cell>
          <cell r="X94">
            <v>1206.2019273216001</v>
          </cell>
        </row>
        <row r="95">
          <cell r="W95" t="str">
            <v>Build up or Renew MH Chamb/1.5-3m Dp</v>
          </cell>
          <cell r="X95">
            <v>2554.2787514112001</v>
          </cell>
        </row>
        <row r="96">
          <cell r="W96" t="str">
            <v>Build up or Renew MH Chamb/3-6m Dp</v>
          </cell>
          <cell r="X96">
            <v>6794.4557640960002</v>
          </cell>
        </row>
        <row r="97">
          <cell r="W97" t="str">
            <v>Build up or Renew MH Inst Cover Slab</v>
          </cell>
          <cell r="X97">
            <v>3305.7735296256001</v>
          </cell>
        </row>
        <row r="98">
          <cell r="W98" t="str">
            <v>Build up or Renew MH Inst Reducing Slab</v>
          </cell>
          <cell r="X98">
            <v>4805.6552299007999</v>
          </cell>
        </row>
        <row r="99">
          <cell r="W99" t="str">
            <v>Build up or Renew MH EO Workg in Side Rd</v>
          </cell>
          <cell r="X99">
            <v>125.18596189440001</v>
          </cell>
        </row>
        <row r="100">
          <cell r="W100" t="str">
            <v>Build up or Renew MH EO Workg in Main Rd</v>
          </cell>
          <cell r="X100">
            <v>145.31122552320002</v>
          </cell>
        </row>
        <row r="101">
          <cell r="W101" t="str">
            <v>Wks in Chambs/Benching/0-1.5m Dp</v>
          </cell>
          <cell r="X101">
            <v>139.52505431039998</v>
          </cell>
        </row>
        <row r="102">
          <cell r="W102" t="str">
            <v>Wks in Chambs/Benching/1.5-3m Dp</v>
          </cell>
          <cell r="X102">
            <v>220.54408485120001</v>
          </cell>
        </row>
        <row r="103">
          <cell r="W103" t="str">
            <v>Wks in Chambs/Benching/3-4.5m Dp</v>
          </cell>
          <cell r="X103">
            <v>273.66821137920005</v>
          </cell>
        </row>
        <row r="104">
          <cell r="W104" t="str">
            <v>Wks in Chambs/Benching/4.5-6m Dp</v>
          </cell>
          <cell r="X104">
            <v>358.64154670080001</v>
          </cell>
        </row>
        <row r="105">
          <cell r="W105" t="str">
            <v>Wks in Chambs/Point Bkwk/0-1.5m Dp</v>
          </cell>
          <cell r="X105">
            <v>173.95150967040001</v>
          </cell>
        </row>
        <row r="106">
          <cell r="W106" t="str">
            <v>Wks in Chambs/Point Bkwk &gt;1.5m Dp</v>
          </cell>
          <cell r="X106">
            <v>258.91221143040002</v>
          </cell>
        </row>
        <row r="107">
          <cell r="W107" t="str">
            <v>Wks in Chambs/Anti-flood Valve/0-1.5m Dp</v>
          </cell>
          <cell r="X107">
            <v>499.70789552639991</v>
          </cell>
        </row>
        <row r="108">
          <cell r="W108" t="str">
            <v>Wks in Chambs/Anti-flood Valve/ &gt;1.5m Dp</v>
          </cell>
          <cell r="X108">
            <v>539.50361456639996</v>
          </cell>
        </row>
        <row r="109">
          <cell r="W109" t="str">
            <v>Wks in MH Install Step Irons/ladders</v>
          </cell>
          <cell r="X109">
            <v>93.235684607999985</v>
          </cell>
        </row>
        <row r="110">
          <cell r="W110" t="str">
            <v>New / Reset Frame/Cover/0-0.4m2 /Unmade</v>
          </cell>
          <cell r="X110">
            <v>431.17082384640003</v>
          </cell>
        </row>
        <row r="111">
          <cell r="W111" t="str">
            <v>New / Reset Frame Cover/&gt;0.4m2 /Unmade</v>
          </cell>
          <cell r="X111">
            <v>480.70701887999996</v>
          </cell>
        </row>
        <row r="112">
          <cell r="W112" t="str">
            <v>New/Reset Frame/Cover/0-0.4m2 /Surfaced</v>
          </cell>
          <cell r="X112">
            <v>473.12688192000002</v>
          </cell>
        </row>
        <row r="113">
          <cell r="W113" t="str">
            <v>New/Reset Frame/Cover/&gt;0.4m2 /Surfaced</v>
          </cell>
          <cell r="X113">
            <v>480.70701887999996</v>
          </cell>
        </row>
        <row r="114">
          <cell r="W114" t="str">
            <v>New/Reset Frame/Cover/0-0.4m2 /RoadTech</v>
          </cell>
          <cell r="X114">
            <v>529.97790912000005</v>
          </cell>
        </row>
        <row r="115">
          <cell r="W115" t="str">
            <v>New/Reset Frame/Cover/&gt;0.4m2 /RoadTech</v>
          </cell>
          <cell r="X115">
            <v>537.55804608000005</v>
          </cell>
        </row>
        <row r="116">
          <cell r="W116" t="str">
            <v>Refit or Free Cover/0-0.4m2 opening</v>
          </cell>
          <cell r="X116">
            <v>61.727581977600003</v>
          </cell>
        </row>
        <row r="117">
          <cell r="W117" t="str">
            <v>Refit of Free Cover/&gt;0.4m2 opening</v>
          </cell>
          <cell r="X117">
            <v>73.009352486400005</v>
          </cell>
        </row>
        <row r="118">
          <cell r="W118" t="str">
            <v>Ring MH Type1/1200-1350mm Dia/0-1.5m Dp</v>
          </cell>
          <cell r="X118">
            <v>2425.7954299392004</v>
          </cell>
        </row>
        <row r="119">
          <cell r="W119" t="str">
            <v>Ring MH Type1/1200-1350mm Dia/1.5-3m Dp</v>
          </cell>
          <cell r="X119">
            <v>4592.7418162559998</v>
          </cell>
        </row>
        <row r="120">
          <cell r="W120" t="str">
            <v>Ring MH Type1/1200-1350mm Dia/3-4.5m Dp</v>
          </cell>
          <cell r="X120">
            <v>5986.1983936127999</v>
          </cell>
        </row>
        <row r="121">
          <cell r="W121" t="str">
            <v>Ring MH Type1/1200-1350mm Dia/4.5-6m Dp</v>
          </cell>
          <cell r="X121">
            <v>7168.4597217023984</v>
          </cell>
        </row>
        <row r="122">
          <cell r="W122" t="str">
            <v>Ring MH Type1/1200-1350mm Dia/&gt;6m Dp</v>
          </cell>
          <cell r="X122">
            <v>10421.614467264</v>
          </cell>
        </row>
        <row r="123">
          <cell r="W123" t="str">
            <v>Ring MH Type1/1200-1350mm Dia/EO Side Rd</v>
          </cell>
          <cell r="X123">
            <v>185.73862264319999</v>
          </cell>
        </row>
        <row r="124">
          <cell r="W124" t="str">
            <v>Ring MH Type1/1200-1350mm Dia/EO Main Rd</v>
          </cell>
          <cell r="X124">
            <v>282.51170449920005</v>
          </cell>
        </row>
        <row r="125">
          <cell r="W125" t="str">
            <v>Ring MH Type1/1500-1800mm Dia/0-1.5m Dp</v>
          </cell>
          <cell r="X125">
            <v>3386.9062622208003</v>
          </cell>
        </row>
        <row r="126">
          <cell r="W126" t="str">
            <v>Ring MH Type1/1500-1800mm Dia/1.5-3m Dp</v>
          </cell>
          <cell r="X126">
            <v>6458.9083680000003</v>
          </cell>
        </row>
        <row r="127">
          <cell r="W127" t="str">
            <v>Ring MH Type1/1500-1800mm Dia/3-4.5m Dp</v>
          </cell>
          <cell r="X127">
            <v>8474.6183884031998</v>
          </cell>
        </row>
        <row r="128">
          <cell r="W128" t="str">
            <v>Ring MH Type1/1500-1800mm Dia/4.5-6m Dp</v>
          </cell>
          <cell r="X128">
            <v>7727.4442882560006</v>
          </cell>
        </row>
        <row r="129">
          <cell r="W129" t="str">
            <v>Ring MH Type1/1500-1800mm Dia/&gt;6m Dp</v>
          </cell>
          <cell r="X129">
            <v>11185.1111289984</v>
          </cell>
        </row>
        <row r="130">
          <cell r="W130" t="str">
            <v>Ring MH Type1/1500-1800mm Dia/EO Side Rd</v>
          </cell>
          <cell r="X130">
            <v>185.73862264319999</v>
          </cell>
        </row>
        <row r="131">
          <cell r="W131" t="str">
            <v>Ring MH Type1/1500-1800mm Dia/EO Main Rd</v>
          </cell>
          <cell r="X131">
            <v>275.89171822080004</v>
          </cell>
        </row>
        <row r="132">
          <cell r="W132" t="str">
            <v>Ring MH Type1/2100-2400mm Dia/0-1.5m Dp</v>
          </cell>
          <cell r="X132">
            <v>5723.9382883584003</v>
          </cell>
        </row>
        <row r="133">
          <cell r="W133" t="str">
            <v>Ring MH Type1/2100-2400mm Dia/1.5-3m Dp</v>
          </cell>
          <cell r="X133">
            <v>9184.0181393663988</v>
          </cell>
        </row>
        <row r="134">
          <cell r="W134" t="str">
            <v>Ring MH Type1/2100-2400mm Dia/3-4.5m Dp</v>
          </cell>
          <cell r="X134">
            <v>11605.379189184001</v>
          </cell>
        </row>
        <row r="135">
          <cell r="W135" t="str">
            <v>Ring MH Type1/2100-2400mm Dia/4.5-6m Dp</v>
          </cell>
          <cell r="X135">
            <v>12817.569424703999</v>
          </cell>
        </row>
        <row r="136">
          <cell r="W136" t="str">
            <v>Ring MH Type1/2100-2400mm Dia/&gt;6m Dp</v>
          </cell>
          <cell r="X136">
            <v>14928.6628351872</v>
          </cell>
        </row>
        <row r="137">
          <cell r="W137" t="str">
            <v>Ring MH Type1/2100-2400mm Dia/EO Side Rd</v>
          </cell>
          <cell r="X137">
            <v>218.86382115840001</v>
          </cell>
        </row>
        <row r="138">
          <cell r="W138" t="str">
            <v>Ring MH Type1/2100-2400mm Dia/EO Main Rd</v>
          </cell>
          <cell r="X138">
            <v>334.00610158080002</v>
          </cell>
        </row>
        <row r="139">
          <cell r="W139" t="str">
            <v>Ring MH Type2/2400-3000mm Dia/1.5-3m Dp</v>
          </cell>
          <cell r="X139">
            <v>12324.7089195648</v>
          </cell>
        </row>
        <row r="140">
          <cell r="W140" t="str">
            <v>Ring MH Type2/2400-3000mm Dia/3-4.5m Dp</v>
          </cell>
          <cell r="X140">
            <v>14396.158213747203</v>
          </cell>
        </row>
        <row r="141">
          <cell r="W141" t="str">
            <v>Ring MH Type2/2400-3000mm Dia/4.5-6m Dp</v>
          </cell>
          <cell r="X141">
            <v>17621.771795020803</v>
          </cell>
        </row>
        <row r="142">
          <cell r="W142" t="str">
            <v>Ring MH Type2/2400-3000mm Dia/&gt;6m Dp</v>
          </cell>
          <cell r="X142">
            <v>19229.493577113601</v>
          </cell>
        </row>
        <row r="143">
          <cell r="W143" t="str">
            <v>Ring MH Type2/2400-3000mm Dia/EO Side Rd</v>
          </cell>
          <cell r="X143">
            <v>187.86106099200001</v>
          </cell>
        </row>
        <row r="144">
          <cell r="W144" t="str">
            <v>Ring MH Type2/2400-3000mm Dia/EO Main Rd</v>
          </cell>
          <cell r="X144">
            <v>290.97619077119998</v>
          </cell>
        </row>
        <row r="145">
          <cell r="W145" t="str">
            <v>Ring MH Type3/900 x 675mm Dia/0-1.5m Dp</v>
          </cell>
          <cell r="X145">
            <v>2044.8935476992003</v>
          </cell>
        </row>
        <row r="146">
          <cell r="W146" t="str">
            <v>Ring MH Type3/900 x 675mm Dia/1.5-2m Dp</v>
          </cell>
          <cell r="X146">
            <v>4125.9822493824004</v>
          </cell>
        </row>
        <row r="147">
          <cell r="W147" t="str">
            <v>Ring MH Type3/900 x 675mm Dia/&gt;2m Dp</v>
          </cell>
          <cell r="X147">
            <v>6323.0470465536</v>
          </cell>
        </row>
        <row r="148">
          <cell r="W148" t="str">
            <v>Ring MH Type3/900 x 675mm Dia/EO Side Rd</v>
          </cell>
          <cell r="X148">
            <v>153.80097891840003</v>
          </cell>
        </row>
        <row r="149">
          <cell r="W149" t="str">
            <v>Ring MH Type3/900 x 675mm Dia/EO Main Rd</v>
          </cell>
          <cell r="X149">
            <v>238.1173690368</v>
          </cell>
        </row>
        <row r="150">
          <cell r="W150" t="str">
            <v>Ring MH Type3/900 x 825mm Dia/0-1.5m Dp</v>
          </cell>
          <cell r="X150">
            <v>2042.6447737344004</v>
          </cell>
        </row>
        <row r="151">
          <cell r="W151" t="str">
            <v>Ring MH Type3/900 x 825mm Dia/1.5-2m Dp</v>
          </cell>
          <cell r="X151">
            <v>4122.9628281600008</v>
          </cell>
        </row>
        <row r="152">
          <cell r="W152" t="str">
            <v>Ring MH Type3/900 x 825mm Dia/&gt;2m Dp</v>
          </cell>
          <cell r="X152">
            <v>6314.9868342528007</v>
          </cell>
        </row>
        <row r="153">
          <cell r="W153" t="str">
            <v>Ring MH Type3/900 x 825mm Dia/EO Side Rd</v>
          </cell>
          <cell r="X153">
            <v>147.23152688639999</v>
          </cell>
        </row>
        <row r="154">
          <cell r="W154" t="str">
            <v>Ring MH Type3/900 x 825mm Dia/EO Main Rd</v>
          </cell>
          <cell r="X154">
            <v>229.17280742399998</v>
          </cell>
        </row>
        <row r="155">
          <cell r="W155" t="str">
            <v>Ring MH Type4/900-1200mm Dia/0-1.5m Dp</v>
          </cell>
          <cell r="X155">
            <v>2088.8457085056002</v>
          </cell>
        </row>
        <row r="156">
          <cell r="W156" t="str">
            <v>Ring MH Type4/900-1200mm Dia/1.5-2m Dp</v>
          </cell>
          <cell r="X156">
            <v>4179.8770231680001</v>
          </cell>
        </row>
        <row r="157">
          <cell r="W157" t="str">
            <v>Ring MH Type4/900-1200mm Dia/&gt;2m Dp</v>
          </cell>
          <cell r="X157">
            <v>6416.6870051328006</v>
          </cell>
        </row>
        <row r="158">
          <cell r="W158" t="str">
            <v>Ring MH Type4/900-1200mm Dia/EO Side Rd</v>
          </cell>
          <cell r="X158">
            <v>124.693252992</v>
          </cell>
        </row>
        <row r="159">
          <cell r="W159" t="str">
            <v>Ring MH Type4/900-1200mm Dia/EO Main Rd</v>
          </cell>
          <cell r="X159">
            <v>197.5636363008</v>
          </cell>
        </row>
        <row r="160">
          <cell r="W160" t="str">
            <v>Excavation/EO for Rock / Hard Mat'l</v>
          </cell>
          <cell r="X160">
            <v>116.22876672</v>
          </cell>
        </row>
        <row r="161">
          <cell r="W161" t="str">
            <v>Replace Extg Dropshaft/Not in Trench</v>
          </cell>
          <cell r="X161">
            <v>299.97128663040007</v>
          </cell>
        </row>
        <row r="162">
          <cell r="W162" t="str">
            <v>Replace Extg Dropshaft/0-1.5m Dp</v>
          </cell>
          <cell r="X162">
            <v>1073.1073558656001</v>
          </cell>
        </row>
        <row r="163">
          <cell r="W163" t="str">
            <v>Replace Extg Dropshaft/1.5-3m Dp</v>
          </cell>
          <cell r="X163">
            <v>2468.3578989695998</v>
          </cell>
        </row>
        <row r="164">
          <cell r="W164" t="str">
            <v>Replace Extg Dropshaft/3-4.5m Dp</v>
          </cell>
          <cell r="X164">
            <v>6291.9305843328002</v>
          </cell>
        </row>
        <row r="165">
          <cell r="W165" t="str">
            <v>Replace Extg Dropshaft/4.5-6m Dp</v>
          </cell>
          <cell r="X165">
            <v>8909.9835547008006</v>
          </cell>
        </row>
        <row r="166">
          <cell r="W166" t="str">
            <v>Replace Extg Dropshaft/EO for Side Rd</v>
          </cell>
          <cell r="X166">
            <v>380.73764593920004</v>
          </cell>
        </row>
        <row r="167">
          <cell r="W167" t="str">
            <v>Replace Extg Dropshaft/EO for Main Rd</v>
          </cell>
          <cell r="X167">
            <v>509.87791261440003</v>
          </cell>
        </row>
        <row r="168">
          <cell r="W168" t="str">
            <v>Make Site Safe/Set up/Maintain/Remove</v>
          </cell>
          <cell r="X168">
            <v>238.78694780160001</v>
          </cell>
        </row>
        <row r="169">
          <cell r="W169" t="str">
            <v>Make Site Safe/Inspect&amp;Maintain</v>
          </cell>
          <cell r="X169">
            <v>79.591438080000003</v>
          </cell>
        </row>
        <row r="170">
          <cell r="W170" t="str">
            <v>Trial Hole/Unmade</v>
          </cell>
          <cell r="X170">
            <v>139.3102837632</v>
          </cell>
        </row>
        <row r="171">
          <cell r="W171" t="str">
            <v>Trial Hole/Surfaced</v>
          </cell>
          <cell r="X171">
            <v>539.28884401920004</v>
          </cell>
        </row>
        <row r="172">
          <cell r="W172" t="str">
            <v>Excavation/Unmade/0-1.5m Dp</v>
          </cell>
          <cell r="X172">
            <v>73.110420979200001</v>
          </cell>
        </row>
        <row r="173">
          <cell r="W173" t="str">
            <v>Excavation/Unmade/over 1.5m Dp</v>
          </cell>
          <cell r="X173">
            <v>93.816828441600009</v>
          </cell>
        </row>
        <row r="174">
          <cell r="W174" t="str">
            <v>Excavation/Surfaced/0-1.5m Dp</v>
          </cell>
          <cell r="X174">
            <v>185.0564103168</v>
          </cell>
        </row>
        <row r="175">
          <cell r="W175" t="str">
            <v>Excavation/Surfaced/over 1.5m Dp</v>
          </cell>
          <cell r="X175">
            <v>206.93773900799997</v>
          </cell>
        </row>
        <row r="176">
          <cell r="W176" t="str">
            <v>Excavation/EO Rock / Hard Mat'l</v>
          </cell>
          <cell r="X176">
            <v>100.689485952</v>
          </cell>
        </row>
        <row r="177">
          <cell r="W177" t="str">
            <v>Fencing/Type A,B,C, D</v>
          </cell>
          <cell r="X177">
            <v>14.7559999488</v>
          </cell>
        </row>
        <row r="178">
          <cell r="W178" t="str">
            <v>Filling/Selected excavated matl/0-1m3</v>
          </cell>
          <cell r="X178">
            <v>92.439770227200015</v>
          </cell>
        </row>
        <row r="179">
          <cell r="W179" t="str">
            <v>Filling/Selected excavated matl/1-5m3</v>
          </cell>
          <cell r="X179">
            <v>73.956869606399991</v>
          </cell>
        </row>
        <row r="180">
          <cell r="W180" t="str">
            <v>Filling/Selected excavated matl/5-20m3</v>
          </cell>
          <cell r="X180">
            <v>47.148451891200004</v>
          </cell>
        </row>
        <row r="181">
          <cell r="W181" t="str">
            <v>Filling/Selected excavated matl/&gt;20m3</v>
          </cell>
          <cell r="X181">
            <v>41.602318348799997</v>
          </cell>
        </row>
        <row r="182">
          <cell r="W182" t="str">
            <v>Filling/Imported Type 1 Sub-base/0-1m3</v>
          </cell>
          <cell r="X182">
            <v>159.52398232319999</v>
          </cell>
        </row>
        <row r="183">
          <cell r="W183" t="str">
            <v>Filling/Imported Type 1 Sub-base/1-5m3</v>
          </cell>
          <cell r="X183">
            <v>135.20437624320002</v>
          </cell>
        </row>
        <row r="184">
          <cell r="W184" t="str">
            <v>Filling/Imported Type 1 Sub-base/5-20m3</v>
          </cell>
          <cell r="X184">
            <v>99.931472255999992</v>
          </cell>
        </row>
        <row r="185">
          <cell r="W185" t="str">
            <v>Filling/Imported Type 1 Sub-base/&gt;20m3</v>
          </cell>
          <cell r="X185">
            <v>92.629273651199995</v>
          </cell>
        </row>
        <row r="186">
          <cell r="W186" t="str">
            <v>Insitu Concrete/Blinding/0-150mm Dp</v>
          </cell>
          <cell r="X186">
            <v>111.08690714880001</v>
          </cell>
        </row>
        <row r="187">
          <cell r="W187" t="str">
            <v>Insitu Concrete/Basesetc/Plain/0-300mmDp</v>
          </cell>
          <cell r="X187">
            <v>105.71764346880001</v>
          </cell>
        </row>
        <row r="188">
          <cell r="W188" t="str">
            <v>Roads &amp; Pavings/Footpath</v>
          </cell>
          <cell r="X188">
            <v>31.899743040000001</v>
          </cell>
        </row>
        <row r="189">
          <cell r="W189" t="str">
            <v>Roads &amp; Pavings/Side Road</v>
          </cell>
          <cell r="X189">
            <v>48.083335449600007</v>
          </cell>
        </row>
        <row r="190">
          <cell r="W190" t="str">
            <v>Roads &amp; Pavings/Main Road</v>
          </cell>
          <cell r="X190">
            <v>76.079307955200008</v>
          </cell>
        </row>
        <row r="191">
          <cell r="W191" t="str">
            <v>Abandon  Pipe/0-300mm Dia/0-5m</v>
          </cell>
          <cell r="X191">
            <v>153.81361248000002</v>
          </cell>
        </row>
        <row r="192">
          <cell r="W192" t="str">
            <v>Abandon  Pipe/0-300mm Dia/5-20m</v>
          </cell>
          <cell r="X192">
            <v>72.125003174400007</v>
          </cell>
        </row>
        <row r="193">
          <cell r="W193" t="str">
            <v>Abandon  Pipe/0-300mm Dia/20-100m</v>
          </cell>
          <cell r="X193">
            <v>63.066739507200012</v>
          </cell>
        </row>
        <row r="194">
          <cell r="W194" t="str">
            <v>Abandon  Pipe/0-300mm Dia/&gt;100m</v>
          </cell>
          <cell r="X194">
            <v>63.066739507200012</v>
          </cell>
        </row>
        <row r="195">
          <cell r="W195" t="str">
            <v>Abandon  Pipe/300-600mm Dia/0-5m</v>
          </cell>
          <cell r="X195">
            <v>299.92075238400008</v>
          </cell>
        </row>
        <row r="196">
          <cell r="W196" t="str">
            <v>Abandon  Pipe/300-600mm Dia/5-20m</v>
          </cell>
          <cell r="X196">
            <v>144.09840360960001</v>
          </cell>
        </row>
        <row r="197">
          <cell r="W197" t="str">
            <v>Abandon  Pipe/300-600mm Dia/20-100m</v>
          </cell>
          <cell r="X197">
            <v>126.7651570944</v>
          </cell>
        </row>
        <row r="198">
          <cell r="W198" t="str">
            <v>Abandon  Pipe/300-600mm Dia/&gt;100m</v>
          </cell>
          <cell r="X198">
            <v>126.7651570944</v>
          </cell>
        </row>
        <row r="199">
          <cell r="W199" t="str">
            <v>Abandon  Pipe/600-1000mm Dia/0-5m</v>
          </cell>
          <cell r="X199">
            <v>646.34564501759985</v>
          </cell>
        </row>
        <row r="200">
          <cell r="W200" t="str">
            <v>Abandon  Pipe/600-1000mm Dia/5-20m</v>
          </cell>
          <cell r="X200">
            <v>325.50371462400005</v>
          </cell>
        </row>
        <row r="201">
          <cell r="W201" t="str">
            <v>Abandon  Pipe/600-1000mm Dia/20-100m</v>
          </cell>
          <cell r="X201">
            <v>289.86443735040007</v>
          </cell>
        </row>
        <row r="202">
          <cell r="W202" t="str">
            <v>Abandon  Pipe/600-1000mm Dia/&gt;100m</v>
          </cell>
          <cell r="X202">
            <v>289.86443735040007</v>
          </cell>
        </row>
        <row r="203">
          <cell r="W203" t="str">
            <v>Abandon  Pipe/1000-1500mm Dia/0-5m</v>
          </cell>
          <cell r="X203">
            <v>845.32424021760016</v>
          </cell>
        </row>
        <row r="204">
          <cell r="W204" t="str">
            <v>Abandon  Pipe/1000-1500mm Dia/5-20m</v>
          </cell>
          <cell r="X204">
            <v>524.4949433856001</v>
          </cell>
        </row>
        <row r="205">
          <cell r="W205" t="str">
            <v>Abandon Pipe/1000-1500mm Dia/20-100m</v>
          </cell>
          <cell r="X205">
            <v>488.84303255040015</v>
          </cell>
        </row>
        <row r="206">
          <cell r="W206" t="str">
            <v>Abandon Pipe/1000-1500mm Dia/&gt;100m</v>
          </cell>
          <cell r="X206">
            <v>488.84303255040015</v>
          </cell>
        </row>
        <row r="207">
          <cell r="W207" t="str">
            <v>Abandon  MH/1200mm Dia/0-1.5m Dp</v>
          </cell>
          <cell r="X207">
            <v>317.75934136320001</v>
          </cell>
        </row>
        <row r="208">
          <cell r="W208" t="str">
            <v>Abandon  MH/1200mm Dia/1.5-3m Dp</v>
          </cell>
          <cell r="X208">
            <v>490.20745720320002</v>
          </cell>
        </row>
        <row r="209">
          <cell r="W209" t="str">
            <v>Abandon  MH/1200mm Dia/3-4.5m Dp</v>
          </cell>
          <cell r="X209">
            <v>697.14519621120007</v>
          </cell>
        </row>
        <row r="210">
          <cell r="W210" t="str">
            <v>Abandon  MH/1200mm Dia/4.5-5m Dp</v>
          </cell>
          <cell r="X210">
            <v>835.10368888319999</v>
          </cell>
        </row>
        <row r="211">
          <cell r="W211" t="str">
            <v>Abandon  MH/1200mm Dia/&gt;6m Dp</v>
          </cell>
          <cell r="X211">
            <v>1007.5518047231999</v>
          </cell>
        </row>
        <row r="212">
          <cell r="W212" t="str">
            <v>Abandon  MH/2400mm Dia/0-1.5m Dp</v>
          </cell>
          <cell r="X212">
            <v>1016.7995718144</v>
          </cell>
        </row>
        <row r="213">
          <cell r="W213" t="str">
            <v>Abandon  MH/2400mm Dia/1.5-3m Dp</v>
          </cell>
          <cell r="X213">
            <v>1663.4863229952</v>
          </cell>
        </row>
        <row r="214">
          <cell r="W214" t="str">
            <v>Abandon  MH/2400mm Dia/3-4.5m Dp</v>
          </cell>
          <cell r="X214">
            <v>2439.4902107135999</v>
          </cell>
        </row>
        <row r="215">
          <cell r="W215" t="str">
            <v>Abandon  MH/2400mm Dia/4.5-6m Dp</v>
          </cell>
          <cell r="X215">
            <v>3215.5067319936002</v>
          </cell>
        </row>
        <row r="216">
          <cell r="W216" t="str">
            <v>Abandon MH/2400mm Dia/&gt;6m Dp</v>
          </cell>
          <cell r="X216">
            <v>3603.5086758528</v>
          </cell>
        </row>
        <row r="217">
          <cell r="W217" t="str">
            <v xml:space="preserve">Abandon MH/E/O for piping through </v>
          </cell>
          <cell r="X217">
            <v>419.09313895680003</v>
          </cell>
        </row>
        <row r="218">
          <cell r="W218" t="str">
            <v>Clear Debris from Manholes</v>
          </cell>
          <cell r="X218">
            <v>91.555420915200017</v>
          </cell>
        </row>
        <row r="219">
          <cell r="W219" t="str">
            <v>Maintenance of Ancillaries/1man team</v>
          </cell>
          <cell r="X219">
            <v>53.6673696768</v>
          </cell>
        </row>
        <row r="220">
          <cell r="W220" t="str">
            <v>Maintenance of Ancillaries/2man team</v>
          </cell>
          <cell r="X220">
            <v>80.501054515199996</v>
          </cell>
        </row>
        <row r="221">
          <cell r="W221" t="str">
            <v>Maintenance of Ancillaries/3man team</v>
          </cell>
          <cell r="X221">
            <v>100.62631814400001</v>
          </cell>
        </row>
        <row r="222">
          <cell r="W222" t="str">
            <v>Maintenance of Ancillaries/6man team</v>
          </cell>
          <cell r="X222">
            <v>201.25263628800002</v>
          </cell>
        </row>
        <row r="223">
          <cell r="W223" t="str">
            <v>Maintenance of Ancillaries/Addt'l man</v>
          </cell>
          <cell r="X223">
            <v>28.690818393600001</v>
          </cell>
        </row>
        <row r="224">
          <cell r="W224" t="str">
            <v>B'Out&amp;Repl Gully/Domestic</v>
          </cell>
          <cell r="X224">
            <v>255.02107445759998</v>
          </cell>
        </row>
        <row r="225">
          <cell r="W225" t="str">
            <v>B'Out&amp;Repl Gully/Trap/Sewer/0-150mmDia</v>
          </cell>
          <cell r="X225">
            <v>476.50004286720002</v>
          </cell>
        </row>
        <row r="226">
          <cell r="W226" t="str">
            <v>B'Out&amp;Repl Gully/Trap/Sewer/150-300mmDia</v>
          </cell>
          <cell r="X226">
            <v>661.8217579776001</v>
          </cell>
        </row>
        <row r="227">
          <cell r="W227" t="str">
            <v>B'Out&amp;Repl Gully/Trap/Sewer/EO Side Rd</v>
          </cell>
          <cell r="X227">
            <v>63.395212108799996</v>
          </cell>
        </row>
        <row r="228">
          <cell r="W228" t="str">
            <v>B'Out&amp;Repl Gully/Trap/Sewer/EO Main Rd</v>
          </cell>
          <cell r="X228">
            <v>96.937318156800004</v>
          </cell>
        </row>
        <row r="229">
          <cell r="W229" t="str">
            <v>B'Out&amp;Repl Gully/Trap/MH/0-150mm Dia</v>
          </cell>
          <cell r="X229">
            <v>394.17975548159995</v>
          </cell>
        </row>
        <row r="230">
          <cell r="W230" t="str">
            <v>B'Out&amp;Repl Gully/Trap/MH/150-300mm Dia</v>
          </cell>
          <cell r="X230">
            <v>579.23616579840007</v>
          </cell>
        </row>
        <row r="231">
          <cell r="W231" t="str">
            <v>Clear Sewer Blockage/0-225mm Dia</v>
          </cell>
          <cell r="X231">
            <v>88.826571609599981</v>
          </cell>
        </row>
        <row r="232">
          <cell r="W232" t="str">
            <v>Clear Sewer Blockage/225-450mm Dia</v>
          </cell>
          <cell r="X232">
            <v>92.187098995199989</v>
          </cell>
        </row>
        <row r="233">
          <cell r="W233" t="str">
            <v>Clear Sewer Blockage/450-600mm Dia</v>
          </cell>
          <cell r="X233">
            <v>100.72738663680001</v>
          </cell>
        </row>
        <row r="234">
          <cell r="W234" t="str">
            <v>Clear Sewer Blockage/&gt;600mm Dia</v>
          </cell>
          <cell r="X234">
            <v>131.38904064000002</v>
          </cell>
        </row>
        <row r="235">
          <cell r="W235" t="str">
            <v>Investigate/Report on private drain</v>
          </cell>
          <cell r="X235">
            <v>67.084212096000002</v>
          </cell>
        </row>
        <row r="236">
          <cell r="W236" t="str">
            <v>Sewer Cleaning/Desilting/0-150mm Dia</v>
          </cell>
          <cell r="X236">
            <v>3.7395342336000001</v>
          </cell>
        </row>
        <row r="237">
          <cell r="W237" t="str">
            <v>Sewer Cleaning/Desilting/150-300mm Dia</v>
          </cell>
          <cell r="X237">
            <v>4.4849143680000001</v>
          </cell>
        </row>
        <row r="238">
          <cell r="W238" t="str">
            <v>Sewer Cleaning/Desilting/300-450mm Dia</v>
          </cell>
          <cell r="X238">
            <v>5.5966677887999996</v>
          </cell>
        </row>
        <row r="239">
          <cell r="W239" t="str">
            <v>Sewer Cleaning/Desilting/450-600mm Dia</v>
          </cell>
          <cell r="X239">
            <v>7.4664349056000008</v>
          </cell>
        </row>
        <row r="240">
          <cell r="W240" t="str">
            <v>Sewer Cleaning/Desilting/over 600mm Dia</v>
          </cell>
          <cell r="X240">
            <v>9.3362020224000002</v>
          </cell>
        </row>
        <row r="241">
          <cell r="W241" t="str">
            <v>Specialist Cutting/Sewer/0-150mm Dia</v>
          </cell>
          <cell r="X241">
            <v>6.8221232640000009</v>
          </cell>
        </row>
        <row r="242">
          <cell r="W242" t="str">
            <v>Specialist Cutting/Sewer/150-300mm Dia</v>
          </cell>
          <cell r="X242">
            <v>8.1991814784000017</v>
          </cell>
        </row>
        <row r="243">
          <cell r="W243" t="str">
            <v>Specialist Cutting/Sewer/300-450mm Dia</v>
          </cell>
          <cell r="X243">
            <v>9.361469145600001</v>
          </cell>
        </row>
        <row r="244">
          <cell r="W244" t="str">
            <v>Specialist Cutting/Sewer/450-600mm Dia</v>
          </cell>
          <cell r="X244">
            <v>10.372154073600003</v>
          </cell>
        </row>
        <row r="245">
          <cell r="W245" t="str">
            <v>Specialist Cutting/Sewer/over 600mm Dia</v>
          </cell>
          <cell r="X245">
            <v>14.086421184000002</v>
          </cell>
        </row>
        <row r="246">
          <cell r="W246" t="str">
            <v>Specialist Cutting/Remove intruding connection</v>
          </cell>
          <cell r="X246">
            <v>416.90753280000001</v>
          </cell>
        </row>
        <row r="247">
          <cell r="W247" t="str">
            <v>CleanUpSewage/Flooding extent assessm't</v>
          </cell>
          <cell r="X247">
            <v>45.834561484800005</v>
          </cell>
        </row>
        <row r="248">
          <cell r="W248" t="str">
            <v>CleanUpSewage/Flooding/Internal</v>
          </cell>
          <cell r="X248">
            <v>172.33441378559999</v>
          </cell>
        </row>
        <row r="249">
          <cell r="W249" t="str">
            <v>CleanUpSewage/Flooding/External Private</v>
          </cell>
          <cell r="X249">
            <v>163.93309532159998</v>
          </cell>
        </row>
        <row r="250">
          <cell r="W250" t="str">
            <v>CleanUpSewage/Flooding/External Highway</v>
          </cell>
          <cell r="X250">
            <v>125.3754653184</v>
          </cell>
        </row>
        <row r="251">
          <cell r="W251" t="str">
            <v>CleanUpSewage/ Flooding/Watercourses</v>
          </cell>
          <cell r="X251">
            <v>335.42106047999999</v>
          </cell>
        </row>
        <row r="252">
          <cell r="W252" t="str">
            <v xml:space="preserve">CleanUpSewage/ CSO Outfall Grilles </v>
          </cell>
          <cell r="X252">
            <v>644.00843612159997</v>
          </cell>
        </row>
        <row r="253">
          <cell r="W253" t="str">
            <v>Investigation/Survey Work/2 Men + Van</v>
          </cell>
          <cell r="X253">
            <v>45.834561484800005</v>
          </cell>
        </row>
        <row r="254">
          <cell r="W254" t="str">
            <v>Investigation/Survey Work/Type 1 Unit</v>
          </cell>
          <cell r="X254">
            <v>43.611054643200006</v>
          </cell>
        </row>
        <row r="255">
          <cell r="W255" t="str">
            <v>Investigation/Survey Work/Type 2 Unit</v>
          </cell>
          <cell r="X255">
            <v>53.149393651200008</v>
          </cell>
        </row>
        <row r="256">
          <cell r="W256" t="str">
            <v>Investigation/Survey Work/Type 3 Unit</v>
          </cell>
          <cell r="X256">
            <v>63.736318272000005</v>
          </cell>
        </row>
        <row r="257">
          <cell r="W257" t="str">
            <v>Investigation/Survey Work/Type 4 Unit</v>
          </cell>
          <cell r="X257">
            <v>80.501054515199996</v>
          </cell>
        </row>
        <row r="258">
          <cell r="W258" t="str">
            <v>Investigation/Survey Work/Type 5 Unit</v>
          </cell>
          <cell r="X258">
            <v>89.281379827199999</v>
          </cell>
        </row>
        <row r="259">
          <cell r="W259" t="str">
            <v>Investigation/Survey Work/Type 6 Unit</v>
          </cell>
          <cell r="X259">
            <v>117.1383831552</v>
          </cell>
        </row>
        <row r="260">
          <cell r="W260" t="str">
            <v>Investigation/SurveyWork/Disab Unit</v>
          </cell>
          <cell r="X260">
            <v>217.1330232192</v>
          </cell>
        </row>
        <row r="261">
          <cell r="W261" t="str">
            <v>Investigation/SurveyWork/Remote Hose Reel</v>
          </cell>
          <cell r="X261">
            <v>730.85153856000011</v>
          </cell>
        </row>
        <row r="262">
          <cell r="W262" t="str">
            <v>Investigation/SurveyWork/Type 8 Citiflex Unit</v>
          </cell>
          <cell r="X262">
            <v>90.64580448000001</v>
          </cell>
        </row>
        <row r="263">
          <cell r="W263" t="str">
            <v>Serviceability Survey/&gt;1km/0-225mm Dia</v>
          </cell>
          <cell r="X263">
            <v>4.2322431360000001</v>
          </cell>
        </row>
        <row r="264">
          <cell r="W264" t="str">
            <v>Serviceability Survey/&gt;1km/226-450mmDia</v>
          </cell>
          <cell r="X264">
            <v>5.4450650495999993</v>
          </cell>
        </row>
        <row r="265">
          <cell r="W265" t="str">
            <v>Serviceability Survey/&gt;1km/451-600mmDia</v>
          </cell>
          <cell r="X265">
            <v>5.4450650495999993</v>
          </cell>
        </row>
        <row r="266">
          <cell r="W266" t="str">
            <v>Serviceability Survey/&gt;1km/601-750mmDia</v>
          </cell>
          <cell r="X266">
            <v>7.1758629887999996</v>
          </cell>
        </row>
        <row r="267">
          <cell r="W267" t="str">
            <v>Serviceability Survey/&gt;1km/751-900mmDia</v>
          </cell>
          <cell r="X267">
            <v>8.0854794240000007</v>
          </cell>
        </row>
        <row r="268">
          <cell r="W268" t="str">
            <v>ServiceabilitySurvey/&gt;1km/901-1050mmDia</v>
          </cell>
          <cell r="X268">
            <v>8.0854794240000007</v>
          </cell>
        </row>
        <row r="269">
          <cell r="W269" t="str">
            <v>ServiceabilitySurvey/&lt;1km/0-225mm Dia</v>
          </cell>
          <cell r="X269">
            <v>7.1379623040000011</v>
          </cell>
        </row>
        <row r="270">
          <cell r="W270" t="str">
            <v>ServiceabilitySurvey&lt;1km/226-450mmDia</v>
          </cell>
          <cell r="X270">
            <v>9.6773081855999994</v>
          </cell>
        </row>
        <row r="271">
          <cell r="W271" t="str">
            <v>ServiceabilitySurvey/&lt;1km/451-600mmDia</v>
          </cell>
          <cell r="X271">
            <v>13.025202009600001</v>
          </cell>
        </row>
        <row r="272">
          <cell r="W272" t="str">
            <v>ServiceabilitySurvey/&lt;1km/601-750mmDia</v>
          </cell>
          <cell r="X272">
            <v>19.354616371199999</v>
          </cell>
        </row>
        <row r="273">
          <cell r="W273" t="str">
            <v>ServiceabilitySurvey/&lt;1km/751-900mmDia</v>
          </cell>
          <cell r="X273">
            <v>19.354616371199999</v>
          </cell>
        </row>
        <row r="274">
          <cell r="W274" t="str">
            <v>ServiceabilitySurvey/&lt;1km/901-1050mmDia</v>
          </cell>
          <cell r="X274">
            <v>33.7442430336</v>
          </cell>
        </row>
        <row r="275">
          <cell r="W275" t="str">
            <v>Serviceability Investigation Survey</v>
          </cell>
          <cell r="X275">
            <v>132.1849550208</v>
          </cell>
        </row>
        <row r="276">
          <cell r="W276" t="str">
            <v>Data Analysis &amp; Reporting</v>
          </cell>
          <cell r="X276">
            <v>0.66957876480000011</v>
          </cell>
        </row>
        <row r="277">
          <cell r="W277" t="str">
            <v>Surface Water Connectivity Survey</v>
          </cell>
          <cell r="X277">
            <v>104.08791402240001</v>
          </cell>
        </row>
        <row r="278">
          <cell r="W278" t="str">
            <v>Sewerage Connectivity Survey</v>
          </cell>
          <cell r="X278">
            <v>104.08791402240001</v>
          </cell>
        </row>
        <row r="279">
          <cell r="W279" t="str">
            <v>Combined Connectivity Surveys</v>
          </cell>
          <cell r="X279">
            <v>162.34126656000001</v>
          </cell>
        </row>
        <row r="280">
          <cell r="W280" t="str">
            <v>CCTV Survey/Fast Pass/0-600mm Dia</v>
          </cell>
          <cell r="X280">
            <v>2.5140787584000002</v>
          </cell>
        </row>
        <row r="281">
          <cell r="W281" t="str">
            <v>CCTV Survey/Fast Pass/600-1500mm Dia</v>
          </cell>
          <cell r="X281">
            <v>2.9815205376000002</v>
          </cell>
        </row>
        <row r="282">
          <cell r="W282" t="str">
            <v>CCTV Survey/Structural/0-600mm Dia</v>
          </cell>
          <cell r="X282">
            <v>3.1962910847999999</v>
          </cell>
        </row>
        <row r="283">
          <cell r="W283" t="str">
            <v>CCTV Survey/Structural/600-1500mm Dia</v>
          </cell>
          <cell r="X283">
            <v>3.3478938240000002</v>
          </cell>
        </row>
        <row r="284">
          <cell r="W284" t="str">
            <v>CCTV Survey/Light Ring/0-600mm Dia</v>
          </cell>
          <cell r="X284">
            <v>5.2302945023999996</v>
          </cell>
        </row>
        <row r="285">
          <cell r="W285" t="str">
            <v>CCTV Survey/Light Ring/600-1500mm Dia</v>
          </cell>
          <cell r="X285">
            <v>5.4576986112000005</v>
          </cell>
        </row>
        <row r="286">
          <cell r="W286" t="str">
            <v>Pump, Draw Off/&gt;28,000litre tanker</v>
          </cell>
          <cell r="X286">
            <v>100.62631814400001</v>
          </cell>
        </row>
        <row r="287">
          <cell r="W287" t="str">
            <v>Pump, Draw Off/18,000litre tanker</v>
          </cell>
          <cell r="X287">
            <v>93.917896934400005</v>
          </cell>
        </row>
        <row r="288">
          <cell r="W288" t="str">
            <v>Pump, Draw Off/&gt;14,000litre tanker</v>
          </cell>
          <cell r="X288">
            <v>87.209475724799987</v>
          </cell>
        </row>
        <row r="289">
          <cell r="W289" t="str">
            <v>Pump, Draw Off/9,000litre tanker</v>
          </cell>
          <cell r="X289">
            <v>73.792633305599992</v>
          </cell>
        </row>
        <row r="290">
          <cell r="W290" t="str">
            <v>Major Overpump/SetUp&amp;Rem/0-150mm Dia</v>
          </cell>
          <cell r="X290">
            <v>201.25263628800002</v>
          </cell>
        </row>
        <row r="291">
          <cell r="W291" t="str">
            <v>Major Overpump/SetUp&amp;Rem/200-300mm Dia</v>
          </cell>
          <cell r="X291">
            <v>201.25263628800002</v>
          </cell>
        </row>
        <row r="292">
          <cell r="W292" t="str">
            <v>Major Overpump/Maintain/0-150mm Dia</v>
          </cell>
          <cell r="X292">
            <v>100.62631814400001</v>
          </cell>
        </row>
        <row r="293">
          <cell r="W293" t="str">
            <v>Major Overpump/Maintain/200-300mm Dia</v>
          </cell>
          <cell r="X293">
            <v>134.168424192</v>
          </cell>
        </row>
        <row r="294">
          <cell r="W294" t="str">
            <v>New Grav Sewer/150mm Dia/Not in Trench</v>
          </cell>
          <cell r="X294">
            <v>40.149458764800002</v>
          </cell>
        </row>
        <row r="295">
          <cell r="W295" t="str">
            <v>New Grav Sewer/150mm Dia/0-1.5m Dp</v>
          </cell>
          <cell r="X295">
            <v>151.81750974720001</v>
          </cell>
        </row>
        <row r="296">
          <cell r="W296" t="str">
            <v>New Grav Sewer/150mm Dia/1.5-3.0m Dp</v>
          </cell>
          <cell r="X296">
            <v>337.41716321280001</v>
          </cell>
        </row>
        <row r="297">
          <cell r="W297" t="str">
            <v>New Grav Sewer/150mm Dia/3.0-4.5m Dp</v>
          </cell>
          <cell r="X297">
            <v>852.98017854720013</v>
          </cell>
        </row>
        <row r="298">
          <cell r="W298" t="str">
            <v>New Grav Sewer/150mm Dia/4.5-6.0m Dp</v>
          </cell>
          <cell r="X298">
            <v>1746.2614185984</v>
          </cell>
        </row>
        <row r="299">
          <cell r="W299" t="str">
            <v>New Grav Sewer/150mm Dia/EO Side Rd</v>
          </cell>
          <cell r="X299">
            <v>149.11392756480004</v>
          </cell>
        </row>
        <row r="300">
          <cell r="W300" t="str">
            <v>New Grav Sewer/150mm Dia/EO Main Rd</v>
          </cell>
          <cell r="X300">
            <v>173.01662611200001</v>
          </cell>
        </row>
        <row r="301">
          <cell r="W301" t="str">
            <v>New Grav Sewer/225mm Dia/Not in Trench</v>
          </cell>
          <cell r="X301">
            <v>40.149458764800002</v>
          </cell>
        </row>
        <row r="302">
          <cell r="W302" t="str">
            <v>New Grav Sewer/225mm Dia/0-1.5m Dp</v>
          </cell>
          <cell r="X302">
            <v>205.19430750719997</v>
          </cell>
        </row>
        <row r="303">
          <cell r="W303" t="str">
            <v>New Grav Sewer/225mm Dia/1.5-3.0m Dp</v>
          </cell>
          <cell r="X303">
            <v>380.06806717439991</v>
          </cell>
        </row>
        <row r="304">
          <cell r="W304" t="str">
            <v>New Grav Sewer/225mm Dia/3.0-4.5m Dp</v>
          </cell>
          <cell r="X304">
            <v>892.14421950720009</v>
          </cell>
        </row>
        <row r="305">
          <cell r="W305" t="str">
            <v>New Grav Sewer/225mm Dia/4.5-6.0m Dp</v>
          </cell>
          <cell r="X305">
            <v>1808.1532368767998</v>
          </cell>
        </row>
        <row r="306">
          <cell r="W306" t="str">
            <v>New Grav Sewer/225mm Dia/EO Side Rd</v>
          </cell>
          <cell r="X306">
            <v>149.96037619200004</v>
          </cell>
        </row>
        <row r="307">
          <cell r="W307" t="str">
            <v>New Grav Sewer/225mm Dia/EO Main Rd</v>
          </cell>
          <cell r="X307">
            <v>173.86307473920002</v>
          </cell>
        </row>
        <row r="308">
          <cell r="W308" t="str">
            <v>New Grav Sewer/300mm Dia/Not in Trench</v>
          </cell>
          <cell r="X308">
            <v>40.149458764800002</v>
          </cell>
        </row>
        <row r="309">
          <cell r="W309" t="str">
            <v>New Grav Sewer/300mm Dia/0-1.5m Dp</v>
          </cell>
          <cell r="X309">
            <v>172.14491036159998</v>
          </cell>
        </row>
        <row r="310">
          <cell r="W310" t="str">
            <v>New Grav Sewer/300mm Dia/1.5-3.0m Dp</v>
          </cell>
          <cell r="X310">
            <v>384.30031031039994</v>
          </cell>
        </row>
        <row r="311">
          <cell r="W311" t="str">
            <v>New Grav Sewer/300mm Dia/3.0-4.5m Dp</v>
          </cell>
          <cell r="X311">
            <v>857.67986346240025</v>
          </cell>
        </row>
        <row r="312">
          <cell r="W312" t="str">
            <v>New Grav Sewer/300mm Dia/4.5-6.0m Dp</v>
          </cell>
          <cell r="X312">
            <v>1749.7356480383999</v>
          </cell>
        </row>
        <row r="313">
          <cell r="W313" t="str">
            <v>New Grav Sewer/300mm Dia/EO Side Rd</v>
          </cell>
          <cell r="X313">
            <v>149.96037619200004</v>
          </cell>
        </row>
        <row r="314">
          <cell r="W314" t="str">
            <v>New Grav Sewer/300mm Dia/EO Main Rd</v>
          </cell>
          <cell r="X314">
            <v>173.86307473920002</v>
          </cell>
        </row>
        <row r="315">
          <cell r="W315" t="str">
            <v>New Grav Sewer/EO Rock / artificial matl</v>
          </cell>
          <cell r="X315">
            <v>116.22876672</v>
          </cell>
        </row>
        <row r="316">
          <cell r="W316" t="str">
            <v>New Grav Sewer/EO Working in Headings</v>
          </cell>
          <cell r="X316">
            <v>1073.347393536</v>
          </cell>
        </row>
        <row r="317">
          <cell r="W317" t="str">
            <v>Lining Extg Sewer/Mobilisation</v>
          </cell>
          <cell r="X317" t="str">
            <v/>
          </cell>
        </row>
        <row r="318">
          <cell r="W318" t="str">
            <v>Lining Extg Sewer/Re-location</v>
          </cell>
          <cell r="X318">
            <v>686.3814017279999</v>
          </cell>
        </row>
        <row r="319">
          <cell r="W319" t="str">
            <v>Ferrous Cement Lining/900 - 1200mm Dia</v>
          </cell>
          <cell r="X319">
            <v>819.67811016960002</v>
          </cell>
        </row>
        <row r="320">
          <cell r="W320" t="str">
            <v>Ferrous Cement Lining/1201 - 1500mm Dia</v>
          </cell>
          <cell r="X320">
            <v>1022.2951711104001</v>
          </cell>
        </row>
        <row r="321">
          <cell r="W321" t="str">
            <v>CIP Liner/0-150mm Dia</v>
          </cell>
          <cell r="X321">
            <v>78.315448358400005</v>
          </cell>
        </row>
        <row r="322">
          <cell r="W322" t="str">
            <v>CIP Liner/150-300mm Dia</v>
          </cell>
          <cell r="X322">
            <v>82.244486015999996</v>
          </cell>
        </row>
        <row r="323">
          <cell r="W323" t="str">
            <v>CIP Liner/300-600mm Dia</v>
          </cell>
          <cell r="X323">
            <v>201.07576642559999</v>
          </cell>
        </row>
        <row r="324">
          <cell r="W324" t="str">
            <v>CIP Liner/over 600mm Dia</v>
          </cell>
          <cell r="X324">
            <v>440.12801902079997</v>
          </cell>
        </row>
        <row r="325">
          <cell r="W325" t="str">
            <v>Patch Linings/0-150mm Dia</v>
          </cell>
          <cell r="X325">
            <v>536.67369676800001</v>
          </cell>
        </row>
        <row r="326">
          <cell r="W326" t="str">
            <v>Patch Linings/150-300mm Dia</v>
          </cell>
          <cell r="X326">
            <v>737.92633305600009</v>
          </cell>
        </row>
        <row r="327">
          <cell r="W327" t="str">
            <v>Patch Linings/300-450mm Dia</v>
          </cell>
          <cell r="X327">
            <v>872.09475724799984</v>
          </cell>
        </row>
        <row r="328">
          <cell r="W328" t="str">
            <v>Patch Linings/450-600mm Dia</v>
          </cell>
          <cell r="X328">
            <v>1308.1421358720002</v>
          </cell>
        </row>
        <row r="329">
          <cell r="W329" t="str">
            <v>Patch Linings/600-900mm Dia</v>
          </cell>
          <cell r="X329">
            <v>1710.6474084480001</v>
          </cell>
        </row>
        <row r="330">
          <cell r="W330" t="str">
            <v>Repair Sewer/0-150mm Dia/Not in Trench</v>
          </cell>
          <cell r="X330">
            <v>504.38231331840001</v>
          </cell>
        </row>
        <row r="331">
          <cell r="W331" t="str">
            <v>Repair Sewer/0-150mm Dia/0-1.2m Dp</v>
          </cell>
          <cell r="X331">
            <v>1081.0664996736</v>
          </cell>
        </row>
        <row r="332">
          <cell r="W332" t="str">
            <v>Repair Sewer/0-150mm Dia/1.2-2m Dp</v>
          </cell>
          <cell r="X332">
            <v>1138.5113042687999</v>
          </cell>
        </row>
        <row r="333">
          <cell r="W333" t="str">
            <v>Repair Sewer/0-150mm Dia/2-3m Dp</v>
          </cell>
          <cell r="X333">
            <v>1935.9164453376004</v>
          </cell>
        </row>
        <row r="334">
          <cell r="W334" t="str">
            <v>Repair Sewer/0-150mm Dia/3-4.5m Dp</v>
          </cell>
          <cell r="X334">
            <v>2617.5855285888006</v>
          </cell>
        </row>
        <row r="335">
          <cell r="W335" t="str">
            <v>Repair Sewer/0-150mm Dia/4.5-6m Dp</v>
          </cell>
          <cell r="X335">
            <v>8405.4749057664012</v>
          </cell>
        </row>
        <row r="336">
          <cell r="W336" t="str">
            <v>Repair Sewer/0-150mm Dia/6-7.5m Dp</v>
          </cell>
          <cell r="X336">
            <v>11090.195180697603</v>
          </cell>
        </row>
        <row r="337">
          <cell r="W337" t="str">
            <v>Repair Sewer/0-150mm Dia/EO Side Rd</v>
          </cell>
          <cell r="X337">
            <v>362.00207408640006</v>
          </cell>
        </row>
        <row r="338">
          <cell r="W338" t="str">
            <v>Repair Sewer/0-150mm Dia/EO Main Rd</v>
          </cell>
          <cell r="X338">
            <v>477.70023121920008</v>
          </cell>
        </row>
        <row r="339">
          <cell r="W339" t="str">
            <v>Repair Sewer/150-300mm Dia/Not in Trench</v>
          </cell>
          <cell r="X339">
            <v>560.42479257600007</v>
          </cell>
        </row>
        <row r="340">
          <cell r="W340" t="str">
            <v>Repair Sewer/150-300mm Dia/0-1.2m Dp</v>
          </cell>
          <cell r="X340">
            <v>1462.3600223232002</v>
          </cell>
        </row>
        <row r="341">
          <cell r="W341" t="str">
            <v>Repair Sewer/150-300mm Dia/1.2-2m Dp</v>
          </cell>
          <cell r="X341">
            <v>1763.1777575808003</v>
          </cell>
        </row>
        <row r="342">
          <cell r="W342" t="str">
            <v>Repair Sewer/150-300mm Dia/2-3m Dp</v>
          </cell>
          <cell r="X342">
            <v>2339.2555329792003</v>
          </cell>
        </row>
        <row r="343">
          <cell r="W343" t="str">
            <v>Repair Sewer/150-300mm Dia/3-4.5m Dp</v>
          </cell>
          <cell r="X343">
            <v>3094.7930509056</v>
          </cell>
        </row>
        <row r="344">
          <cell r="W344" t="str">
            <v>Repair Sewer/150-300mm Dia/4.5-6m Dp</v>
          </cell>
          <cell r="X344">
            <v>9654.2140349952024</v>
          </cell>
        </row>
        <row r="345">
          <cell r="W345" t="str">
            <v>Repair Sewer/150-300mm Dia/6-7.5m Dp</v>
          </cell>
          <cell r="X345">
            <v>12571.606613913598</v>
          </cell>
        </row>
        <row r="346">
          <cell r="W346" t="str">
            <v>Repair Sewer/150-300mm Dia/EO Side Rd</v>
          </cell>
          <cell r="X346">
            <v>362.00207408640006</v>
          </cell>
        </row>
        <row r="347">
          <cell r="W347" t="str">
            <v>Repair Sewer/150-300mm Dia/EO Main Rd</v>
          </cell>
          <cell r="X347">
            <v>477.70023121920008</v>
          </cell>
        </row>
        <row r="348">
          <cell r="W348" t="str">
            <v>Repair Sewer/300-450mm Dia/Not in Trench</v>
          </cell>
          <cell r="X348">
            <v>666.60987782400002</v>
          </cell>
        </row>
        <row r="349">
          <cell r="W349" t="str">
            <v>Repair Sewer/300-450mm Dia/0-1.2m Dp</v>
          </cell>
          <cell r="X349">
            <v>1553.8017411840003</v>
          </cell>
        </row>
        <row r="350">
          <cell r="W350" t="str">
            <v>Repair Sewer/300-450mm Dia/1.2-2m Dp</v>
          </cell>
          <cell r="X350">
            <v>2087.8602907008003</v>
          </cell>
        </row>
        <row r="351">
          <cell r="W351" t="str">
            <v>Repair Sewer/300-450mm Dia/2-3m Dp</v>
          </cell>
          <cell r="X351">
            <v>2444.5689024767998</v>
          </cell>
        </row>
        <row r="352">
          <cell r="W352" t="str">
            <v>Repair Sewer/300-450mm Dia/3-4.5m Dp</v>
          </cell>
          <cell r="X352">
            <v>4639.0564530816</v>
          </cell>
        </row>
        <row r="353">
          <cell r="W353" t="str">
            <v>Repair Sewer/300-450mm Dia/4.5-6m Dp</v>
          </cell>
          <cell r="X353">
            <v>10061.9748691968</v>
          </cell>
        </row>
        <row r="354">
          <cell r="W354" t="str">
            <v>Repair Sewer/300-450mm Dia/6-7.5m Dp</v>
          </cell>
          <cell r="X354">
            <v>9618.4484221056009</v>
          </cell>
        </row>
        <row r="355">
          <cell r="W355" t="str">
            <v>Repair Sewer/300-450mm Dia/EO Side Rd</v>
          </cell>
          <cell r="X355">
            <v>362.8485227136</v>
          </cell>
        </row>
        <row r="356">
          <cell r="W356" t="str">
            <v>Repair Sewer/300-450mm Dia/EO Main Rd</v>
          </cell>
          <cell r="X356">
            <v>478.54667984640002</v>
          </cell>
        </row>
        <row r="357">
          <cell r="W357" t="str">
            <v>Repair Sewer/450-600mm Dia/Not in Trench</v>
          </cell>
          <cell r="X357">
            <v>899.92649345280006</v>
          </cell>
        </row>
        <row r="358">
          <cell r="W358" t="str">
            <v>Repair Sewer/450-600mm Dia/0-1.2m Dp</v>
          </cell>
          <cell r="X358">
            <v>3043.8671640960001</v>
          </cell>
        </row>
        <row r="359">
          <cell r="W359" t="str">
            <v>Repair Sewer/450-600mm Dia/1.2-2m Dp</v>
          </cell>
          <cell r="X359">
            <v>3704.0718261888005</v>
          </cell>
        </row>
        <row r="360">
          <cell r="W360" t="str">
            <v>Repair Sewer/450-600mm Dia/2-3m Dp</v>
          </cell>
          <cell r="X360">
            <v>4309.7626699775992</v>
          </cell>
        </row>
        <row r="361">
          <cell r="W361" t="str">
            <v>Repair Sewer/450-600mm Dia/3-4.5m Dp</v>
          </cell>
          <cell r="X361">
            <v>5211.4199613696001</v>
          </cell>
        </row>
        <row r="362">
          <cell r="W362" t="str">
            <v>Repair Sewer/450-600mm Dia/4-5m Dp</v>
          </cell>
          <cell r="X362">
            <v>9600.1802920319988</v>
          </cell>
        </row>
        <row r="363">
          <cell r="W363" t="str">
            <v>Repair Sewer/450-600mm Dia/6-7.5m Dp</v>
          </cell>
          <cell r="X363">
            <v>12091.177533388802</v>
          </cell>
        </row>
        <row r="364">
          <cell r="W364" t="str">
            <v>Repair Sewer/450-600mm Dia/EO Side Rd</v>
          </cell>
          <cell r="X364">
            <v>375.62105349119997</v>
          </cell>
        </row>
        <row r="365">
          <cell r="W365" t="str">
            <v>Repair Sewer/450-600mm Dia/EO Main Rd</v>
          </cell>
          <cell r="X365">
            <v>509.0440975488001</v>
          </cell>
        </row>
        <row r="366">
          <cell r="W366" t="str">
            <v>Repair Sewer/600-750mm Dia/Not in Trench</v>
          </cell>
          <cell r="X366">
            <v>2224.6691292672003</v>
          </cell>
        </row>
        <row r="367">
          <cell r="W367" t="str">
            <v>Repair Sewer/600-750mm Dia/0-1.2m Dp</v>
          </cell>
          <cell r="X367">
            <v>4820.8534045055994</v>
          </cell>
        </row>
        <row r="368">
          <cell r="W368" t="str">
            <v>Repair Sewer/600-750mm Dia/1.2-2m Dp</v>
          </cell>
          <cell r="X368">
            <v>5651.7122166912004</v>
          </cell>
        </row>
        <row r="369">
          <cell r="W369" t="str">
            <v>Repair Sewer/600-750mm Dia/2-3m Dp</v>
          </cell>
          <cell r="X369">
            <v>6775.1264148480013</v>
          </cell>
        </row>
        <row r="370">
          <cell r="W370" t="str">
            <v>Repair Sewer/600-750mm Dia/3-4.5m Dp</v>
          </cell>
          <cell r="X370">
            <v>8923.6278012288003</v>
          </cell>
        </row>
        <row r="371">
          <cell r="W371" t="str">
            <v>Repair Sewer/600-750mm Dia/4.5-6m Dp</v>
          </cell>
          <cell r="X371">
            <v>11907.902455257601</v>
          </cell>
        </row>
        <row r="372">
          <cell r="W372" t="str">
            <v>Repair Sewer/600-750mm Dia/6-7.5m Dp</v>
          </cell>
          <cell r="X372">
            <v>16696.136003711999</v>
          </cell>
        </row>
        <row r="373">
          <cell r="W373" t="str">
            <v>Repair Sewer/600-750mm Dia/EO Side Rd</v>
          </cell>
          <cell r="X373">
            <v>491.21814213120007</v>
          </cell>
        </row>
        <row r="374">
          <cell r="W374" t="str">
            <v>Repair Sewer/600-750mm Dia/EO Main Rd</v>
          </cell>
          <cell r="X374">
            <v>664.39900454399992</v>
          </cell>
        </row>
        <row r="375">
          <cell r="W375" t="str">
            <v>Repair Sewer/750-900mm Dia/Not in Trench</v>
          </cell>
          <cell r="X375">
            <v>2224.6691292672003</v>
          </cell>
        </row>
        <row r="376">
          <cell r="W376" t="str">
            <v>Repair Sewer/750-900mm Dia/0-1.2m Dp</v>
          </cell>
          <cell r="X376">
            <v>5004.6338251008001</v>
          </cell>
        </row>
        <row r="377">
          <cell r="W377" t="str">
            <v>Repair Sewer/750-900mm Dia/1.2-2m Dp</v>
          </cell>
          <cell r="X377">
            <v>5911.205571955199</v>
          </cell>
        </row>
        <row r="378">
          <cell r="W378" t="str">
            <v>Repair Sewer/750-900mm Dia/2-3m Dp</v>
          </cell>
          <cell r="X378">
            <v>7229.8335639551997</v>
          </cell>
        </row>
        <row r="379">
          <cell r="W379" t="str">
            <v>Repair Sewer/750-900mm Dia/3-4.5m Dp</v>
          </cell>
          <cell r="X379">
            <v>9357.5274743807986</v>
          </cell>
        </row>
        <row r="380">
          <cell r="W380" t="str">
            <v>Repair Sewer/750-900mm Dia/4.5-6m Dp</v>
          </cell>
          <cell r="X380">
            <v>12446.458552704002</v>
          </cell>
        </row>
        <row r="381">
          <cell r="W381" t="str">
            <v>Repair Sewer/750-900mm Dia/6-7.5m Dp</v>
          </cell>
          <cell r="X381">
            <v>17339.348525452799</v>
          </cell>
        </row>
        <row r="382">
          <cell r="W382" t="str">
            <v>Repair Sewer/750-900mm Dia/EO Side Rd</v>
          </cell>
          <cell r="X382">
            <v>492.72153596160001</v>
          </cell>
        </row>
        <row r="383">
          <cell r="W383" t="str">
            <v>Repair Sewer/750-900mm Dia/EO Main Rd</v>
          </cell>
          <cell r="X383">
            <v>666.59724426240007</v>
          </cell>
        </row>
        <row r="384">
          <cell r="W384" t="str">
            <v>None Standard Item</v>
          </cell>
          <cell r="X384" t="str">
            <v/>
          </cell>
        </row>
        <row r="385">
          <cell r="W385" t="str">
            <v>Remedial Work</v>
          </cell>
          <cell r="X385" t="str">
            <v/>
          </cell>
        </row>
        <row r="386">
          <cell r="W386" t="str">
            <v>Abortive Visit</v>
          </cell>
          <cell r="X386" t="str">
            <v/>
          </cell>
        </row>
        <row r="387">
          <cell r="W387" t="str">
            <v>Abortive Execavation</v>
          </cell>
          <cell r="X387" t="str">
            <v/>
          </cell>
        </row>
        <row r="388">
          <cell r="W388" t="str">
            <v>Build up/Renew MH Chamb/Above Ground</v>
          </cell>
          <cell r="X388">
            <v>1028.5866847872001</v>
          </cell>
        </row>
        <row r="389">
          <cell r="W389" t="str">
            <v>Build up/Renew MH Chamb/0-1.5m Dp</v>
          </cell>
          <cell r="X389">
            <v>1206.2019273216001</v>
          </cell>
        </row>
        <row r="390">
          <cell r="W390" t="str">
            <v>Build up/Renew MH Chamb/1.5-3.0m Dp</v>
          </cell>
          <cell r="X390">
            <v>2554.2787514112001</v>
          </cell>
        </row>
        <row r="391">
          <cell r="W391" t="str">
            <v>Build up/Renew MH Chamb/3.0-6.0m Dp</v>
          </cell>
          <cell r="X391">
            <v>6794.4557640960002</v>
          </cell>
        </row>
        <row r="392">
          <cell r="W392" t="str">
            <v>Build up/Renew MH Chamb/Inst Cover Slab</v>
          </cell>
          <cell r="X392">
            <v>1235.9034306432</v>
          </cell>
        </row>
        <row r="393">
          <cell r="W393" t="str">
            <v>Build up/Renew MH Chamb/Inst Reducg Slab</v>
          </cell>
          <cell r="X393">
            <v>2165.7840986495999</v>
          </cell>
        </row>
        <row r="394">
          <cell r="W394" t="str">
            <v>Build up/Renew MH Chamb/EO Side Rd</v>
          </cell>
          <cell r="X394">
            <v>123.30356121600001</v>
          </cell>
        </row>
        <row r="395">
          <cell r="W395" t="str">
            <v>Build up/Renew MH Chamb/EO Main Rd</v>
          </cell>
          <cell r="X395">
            <v>189.35182126079999</v>
          </cell>
        </row>
        <row r="396">
          <cell r="W396" t="str">
            <v>Wks in Chambers/Benching/0-1.5m Dp</v>
          </cell>
          <cell r="X396">
            <v>139.52505431039998</v>
          </cell>
        </row>
        <row r="397">
          <cell r="W397" t="str">
            <v>Wks in Chambers/Benching/1.5-3m Dp</v>
          </cell>
          <cell r="X397">
            <v>220.54408485120001</v>
          </cell>
        </row>
        <row r="398">
          <cell r="W398" t="str">
            <v>Wks in Chambers/Benching/3-4.5m Dp</v>
          </cell>
          <cell r="X398">
            <v>273.66821137920005</v>
          </cell>
        </row>
        <row r="399">
          <cell r="W399" t="str">
            <v>Wks in Chambers/Benching/4.5-6m Dp</v>
          </cell>
          <cell r="X399">
            <v>358.64154670080001</v>
          </cell>
        </row>
        <row r="400">
          <cell r="W400" t="str">
            <v>Wks in Chambers/Point Bkwk/0-1.5m Dp</v>
          </cell>
          <cell r="X400">
            <v>173.95150967040001</v>
          </cell>
        </row>
        <row r="401">
          <cell r="W401" t="str">
            <v>Wks in Chambers/Point Bkwk/&gt;1.5m Dp</v>
          </cell>
          <cell r="X401">
            <v>258.91221143040002</v>
          </cell>
        </row>
        <row r="402">
          <cell r="W402" t="str">
            <v>Wks in Chambers/Step Irons &amp; Ladders</v>
          </cell>
          <cell r="X402">
            <v>93.235684607999985</v>
          </cell>
        </row>
        <row r="403">
          <cell r="W403" t="str">
            <v>New or Reset Frame Cover/&lt;0.4m2/Unmade</v>
          </cell>
          <cell r="X403">
            <v>116.31720165119999</v>
          </cell>
        </row>
        <row r="404">
          <cell r="W404" t="str">
            <v>New or Reset Frame Cover/&gt;0.4m2/Unmade</v>
          </cell>
          <cell r="X404">
            <v>176.55402335999997</v>
          </cell>
        </row>
        <row r="405">
          <cell r="W405" t="str">
            <v>New or Reset Frame Cover/&lt;0.4m2/Surfaced</v>
          </cell>
          <cell r="X405">
            <v>132.55132830719998</v>
          </cell>
        </row>
        <row r="406">
          <cell r="W406" t="str">
            <v>New or Reset Frame Cover/&gt;0.4m2/Surfaced</v>
          </cell>
          <cell r="X406">
            <v>207.22831092480001</v>
          </cell>
        </row>
        <row r="407">
          <cell r="W407" t="str">
            <v>New or Reset Frame Cover/&lt;0.4m2/RoadTech</v>
          </cell>
          <cell r="X407">
            <v>198.00581095679999</v>
          </cell>
        </row>
        <row r="408">
          <cell r="W408" t="str">
            <v>New or Reset Frame Cover/&gt;0.4m2/RoadTech</v>
          </cell>
          <cell r="X408">
            <v>316.98869410560002</v>
          </cell>
        </row>
        <row r="409">
          <cell r="W409" t="str">
            <v>Refit or Free Cover/Stoptap/UnSurfaced</v>
          </cell>
          <cell r="X409">
            <v>116.31720165119999</v>
          </cell>
        </row>
        <row r="410">
          <cell r="W410" t="str">
            <v>Refit or Free Cover/Valve/UnSurfaced</v>
          </cell>
          <cell r="X410">
            <v>116.31720165120001</v>
          </cell>
        </row>
        <row r="411">
          <cell r="W411" t="str">
            <v>Refit or Free Cover/Hydrant/UnSurfaced</v>
          </cell>
          <cell r="X411">
            <v>116.31720165120001</v>
          </cell>
        </row>
        <row r="412">
          <cell r="W412" t="str">
            <v>Refit or Free Cover/Stoptap/Surfaced</v>
          </cell>
          <cell r="X412">
            <v>207.24094448639997</v>
          </cell>
        </row>
        <row r="413">
          <cell r="W413" t="str">
            <v>Refit or Free Cover/Valve/Surfaced</v>
          </cell>
          <cell r="X413">
            <v>207.22831092480001</v>
          </cell>
        </row>
        <row r="414">
          <cell r="W414" t="str">
            <v>Refit or Free Cover/Hydrant/Surfaced</v>
          </cell>
          <cell r="X414">
            <v>207.22831092480001</v>
          </cell>
        </row>
        <row r="415">
          <cell r="W415" t="str">
            <v>Refit or Free Cover/0-0.4m2 opening</v>
          </cell>
          <cell r="X415">
            <v>56.914195008000007</v>
          </cell>
        </row>
        <row r="416">
          <cell r="W416" t="str">
            <v>Refit of Free Cover/&gt;0.4m2 opening</v>
          </cell>
          <cell r="X416">
            <v>73.628397004800007</v>
          </cell>
        </row>
        <row r="417">
          <cell r="W417" t="str">
            <v>Refit or Free Cover/Stoptap/Surfaced</v>
          </cell>
          <cell r="X417">
            <v>42.650903961599994</v>
          </cell>
        </row>
        <row r="418">
          <cell r="W418" t="str">
            <v>Refit or Free Cover/Valve/Surfaced</v>
          </cell>
          <cell r="X418">
            <v>52.745119680000002</v>
          </cell>
        </row>
        <row r="419">
          <cell r="W419" t="str">
            <v>Refit or Free Cover/Hydrant/Surfaced</v>
          </cell>
          <cell r="X419">
            <v>52.745119680000002</v>
          </cell>
        </row>
        <row r="420">
          <cell r="W420" t="str">
            <v>PCC MH Type 3/900 x 675mm/0-1.5m Dp</v>
          </cell>
          <cell r="X420">
            <v>2044.8935476992003</v>
          </cell>
        </row>
        <row r="421">
          <cell r="W421" t="str">
            <v>PCC MH Type 3/900 x 675mm/1.5-2m Dp</v>
          </cell>
          <cell r="X421">
            <v>4125.9822493824004</v>
          </cell>
        </row>
        <row r="422">
          <cell r="W422" t="str">
            <v>PCC MH Type 3/900 x 675mm/&gt;2m Dp</v>
          </cell>
          <cell r="X422">
            <v>6323.0344129919995</v>
          </cell>
        </row>
        <row r="423">
          <cell r="W423" t="str">
            <v>PCC MH Type 3/900 x 675mm/EO Side Rd</v>
          </cell>
          <cell r="X423">
            <v>145.4628282624</v>
          </cell>
        </row>
        <row r="424">
          <cell r="W424" t="str">
            <v>PCC MH Type 3/900 x 675mm/EO Main Rd</v>
          </cell>
          <cell r="X424">
            <v>229.85501975040003</v>
          </cell>
        </row>
        <row r="425">
          <cell r="W425" t="str">
            <v>PCC MH Type 3/900 x 825mm/0-1.5m Dp</v>
          </cell>
          <cell r="X425">
            <v>2042.6321401728001</v>
          </cell>
        </row>
        <row r="426">
          <cell r="W426" t="str">
            <v>PCC MH Type 3/900 x 825mm/1.5-2m Dp</v>
          </cell>
          <cell r="X426">
            <v>4122.9628281600008</v>
          </cell>
        </row>
        <row r="427">
          <cell r="W427" t="str">
            <v>PCC MH Type 3/900 x 825mm/&gt;2m Dp</v>
          </cell>
          <cell r="X427">
            <v>6314.9868342528007</v>
          </cell>
        </row>
        <row r="428">
          <cell r="W428" t="str">
            <v>PCC MH Type 3/900 x 825mm/EO Side Rd</v>
          </cell>
          <cell r="X428">
            <v>140.81367759359998</v>
          </cell>
        </row>
        <row r="429">
          <cell r="W429" t="str">
            <v>PCC MH Type 3/900 x 825mm/EO Main Rd</v>
          </cell>
          <cell r="X429">
            <v>222.75495813119997</v>
          </cell>
        </row>
        <row r="430">
          <cell r="W430" t="str">
            <v>PCC MH Type 3/1200 x855mm/0-1.5mDp</v>
          </cell>
          <cell r="X430">
            <v>4299.4915843968001</v>
          </cell>
        </row>
        <row r="431">
          <cell r="W431" t="str">
            <v>PCC MH Type 3/1200 x855mm/1.5-2m Dp</v>
          </cell>
          <cell r="X431">
            <v>5262.0173755776004</v>
          </cell>
        </row>
        <row r="432">
          <cell r="W432" t="str">
            <v>PCC MH Type 3/1200 x855mm/EO Side Rd</v>
          </cell>
          <cell r="X432">
            <v>178.2090199296</v>
          </cell>
        </row>
        <row r="433">
          <cell r="W433" t="str">
            <v>PCC MH Type 3/1200 x 855mm/EO Main Rd</v>
          </cell>
          <cell r="X433">
            <v>274.98210178559998</v>
          </cell>
        </row>
        <row r="434">
          <cell r="W434" t="str">
            <v>PCC MH Type 3/1800 x855mm/0-1.5mDp</v>
          </cell>
          <cell r="X434">
            <v>4699.7733501312005</v>
          </cell>
        </row>
        <row r="435">
          <cell r="W435" t="str">
            <v>PCC MH Type 3/1800 x855mm/1.5-2m Dp</v>
          </cell>
          <cell r="X435">
            <v>6561.2654840832001</v>
          </cell>
        </row>
        <row r="436">
          <cell r="W436" t="str">
            <v>PCC MH Type 3/1800 x855mm/EO Side Rd</v>
          </cell>
          <cell r="X436">
            <v>176.26345144319998</v>
          </cell>
        </row>
        <row r="437">
          <cell r="W437" t="str">
            <v>PCC MH Type 3/1800 x 855mm/EO Main Rd</v>
          </cell>
          <cell r="X437">
            <v>268.76638947840001</v>
          </cell>
        </row>
        <row r="438">
          <cell r="W438" t="str">
            <v>PCC MH Type 4/900-1200mm/0-1.5m Dp</v>
          </cell>
          <cell r="X438">
            <v>4299.4915843968001</v>
          </cell>
        </row>
        <row r="439">
          <cell r="W439" t="str">
            <v>PCC MH Type 4/900-1200mm/1.5-2m Dp</v>
          </cell>
          <cell r="X439">
            <v>5262.0173755776004</v>
          </cell>
        </row>
        <row r="440">
          <cell r="W440" t="str">
            <v>PCC MH Type 4/900-1200mm/&gt;2m Dp</v>
          </cell>
          <cell r="X440">
            <v>8544.1535114496</v>
          </cell>
        </row>
        <row r="441">
          <cell r="W441" t="str">
            <v>PCC MH Type 4/900-1200mm/EO Side Rd</v>
          </cell>
          <cell r="X441">
            <v>122.5581810816</v>
          </cell>
        </row>
        <row r="442">
          <cell r="W442" t="str">
            <v>PCC MH Type 4/900-1200mm/EO Main Rd</v>
          </cell>
          <cell r="X442">
            <v>195.4285643904</v>
          </cell>
        </row>
        <row r="443">
          <cell r="W443" t="str">
            <v>Excavation/EO Rock / Hard Mat'l</v>
          </cell>
          <cell r="X443">
            <v>116.22876672</v>
          </cell>
        </row>
        <row r="444">
          <cell r="W444" t="str">
            <v>Build up or Renew MH Chamb/Stoptap</v>
          </cell>
          <cell r="X444">
            <v>254.99580733440001</v>
          </cell>
        </row>
        <row r="445">
          <cell r="W445" t="str">
            <v>Build up or Renew MH Chamb/Valve</v>
          </cell>
          <cell r="X445">
            <v>509.77684412160005</v>
          </cell>
        </row>
        <row r="446">
          <cell r="W446" t="str">
            <v>Build up or Renew MH Chamb/Hydrant</v>
          </cell>
          <cell r="X446">
            <v>449.95692994560011</v>
          </cell>
        </row>
        <row r="447">
          <cell r="W447" t="str">
            <v>Consequential Damage/Footpath</v>
          </cell>
          <cell r="X447">
            <v>325.09944065280007</v>
          </cell>
        </row>
        <row r="448">
          <cell r="W448" t="str">
            <v>Consequential Damage/Side Road</v>
          </cell>
          <cell r="X448">
            <v>387.61030344960005</v>
          </cell>
        </row>
        <row r="449">
          <cell r="W449" t="str">
            <v>Consequential Damage/Main Road</v>
          </cell>
          <cell r="X449">
            <v>491.76138528000001</v>
          </cell>
        </row>
        <row r="450">
          <cell r="W450" t="str">
            <v>Consequential Damage/Unsurfaced</v>
          </cell>
          <cell r="X450">
            <v>125.4765338112</v>
          </cell>
        </row>
        <row r="451">
          <cell r="W451" t="str">
            <v>Make Site Safe/Set up remove</v>
          </cell>
          <cell r="X451">
            <v>238.78694780160001</v>
          </cell>
        </row>
        <row r="452">
          <cell r="W452" t="str">
            <v>Make Site Safe/Maintain</v>
          </cell>
          <cell r="X452">
            <v>79.591438080000003</v>
          </cell>
        </row>
        <row r="453">
          <cell r="W453" t="str">
            <v>Trial Hole/Unmade</v>
          </cell>
          <cell r="X453">
            <v>610.35062040072842</v>
          </cell>
        </row>
        <row r="454">
          <cell r="W454" t="str">
            <v>Trial Hole/Surfaced</v>
          </cell>
          <cell r="X454">
            <v>685.43365100182132</v>
          </cell>
        </row>
        <row r="455">
          <cell r="W455" t="str">
            <v>Excavation/Unmade/0-1.5m Dp</v>
          </cell>
          <cell r="X455">
            <v>73.110420979200001</v>
          </cell>
        </row>
        <row r="456">
          <cell r="W456" t="str">
            <v>Excavation/Unmade/over 1.5m Dp</v>
          </cell>
          <cell r="X456">
            <v>93.816828441600009</v>
          </cell>
        </row>
        <row r="457">
          <cell r="W457" t="str">
            <v>Excavation/Surfaced/0-1.5m Dp</v>
          </cell>
          <cell r="X457">
            <v>185.0564103168</v>
          </cell>
        </row>
        <row r="458">
          <cell r="W458" t="str">
            <v>Excavation/Surfaced/over 1.5m Dp</v>
          </cell>
          <cell r="X458">
            <v>206.93773900799997</v>
          </cell>
        </row>
        <row r="459">
          <cell r="W459" t="str">
            <v>Excavation/EO Rock / Hard Mat'l</v>
          </cell>
          <cell r="X459">
            <v>100.689485952</v>
          </cell>
        </row>
        <row r="460">
          <cell r="W460" t="str">
            <v>Fencing/Type A,B,C, D</v>
          </cell>
          <cell r="X460">
            <v>14.7559999488</v>
          </cell>
        </row>
        <row r="461">
          <cell r="W461" t="str">
            <v>Filling/Selected excavated matl/0-1m3</v>
          </cell>
          <cell r="X461">
            <v>92.439770227200015</v>
          </cell>
        </row>
        <row r="462">
          <cell r="W462" t="str">
            <v>Filling/Selected excavated matl/1-5m3</v>
          </cell>
          <cell r="X462">
            <v>73.956869606399991</v>
          </cell>
        </row>
        <row r="463">
          <cell r="W463" t="str">
            <v>Filling/Selected excavated matl/5-20m3</v>
          </cell>
          <cell r="X463">
            <v>47.148451891200004</v>
          </cell>
        </row>
        <row r="464">
          <cell r="W464" t="str">
            <v>Filling/Selected excavated matl/&gt;20m3</v>
          </cell>
          <cell r="X464">
            <v>41.602318348799997</v>
          </cell>
        </row>
        <row r="465">
          <cell r="W465" t="str">
            <v>Filling/Imported Type 1 Sub-base/0-1m3</v>
          </cell>
          <cell r="X465">
            <v>159.52398232319999</v>
          </cell>
        </row>
        <row r="466">
          <cell r="W466" t="str">
            <v>Filling/Imported Type 1 Sub-base/1-5m3</v>
          </cell>
          <cell r="X466">
            <v>135.20437624320002</v>
          </cell>
        </row>
        <row r="467">
          <cell r="W467" t="str">
            <v>Filling/Imported Type 1 Sub-base/5-20m3</v>
          </cell>
          <cell r="X467">
            <v>99.931472255999992</v>
          </cell>
        </row>
        <row r="468">
          <cell r="W468" t="str">
            <v>Filling/Imported Type 1 Sub-base/&gt;20m3</v>
          </cell>
          <cell r="X468">
            <v>92.629273651199995</v>
          </cell>
        </row>
        <row r="469">
          <cell r="W469" t="str">
            <v>Insitu Concrete/Blinding/0-150mm Dp</v>
          </cell>
          <cell r="X469">
            <v>111.08690714880001</v>
          </cell>
        </row>
        <row r="470">
          <cell r="W470" t="str">
            <v>Insitu Concrete/Basesetc/Plain/0-300mmDp</v>
          </cell>
          <cell r="X470">
            <v>105.71764346880001</v>
          </cell>
        </row>
        <row r="471">
          <cell r="W471" t="str">
            <v>Roads &amp; Pavings/Footpath</v>
          </cell>
          <cell r="X471">
            <v>31.899743040000001</v>
          </cell>
        </row>
        <row r="472">
          <cell r="W472" t="str">
            <v>Roads &amp; Pavings/Side Road</v>
          </cell>
          <cell r="X472">
            <v>48.083335449600007</v>
          </cell>
        </row>
        <row r="473">
          <cell r="W473" t="str">
            <v>Roads &amp; Pavings/Main Road</v>
          </cell>
          <cell r="X473">
            <v>76.079307955200008</v>
          </cell>
        </row>
        <row r="474">
          <cell r="W474" t="str">
            <v>Service Vessel/In Normal Work'g Hrs</v>
          </cell>
          <cell r="X474">
            <v>196.74245479680005</v>
          </cell>
        </row>
        <row r="475">
          <cell r="W475" t="str">
            <v>Service Vessel/Outside Normal Work'g Hrs</v>
          </cell>
          <cell r="X475">
            <v>276.33389287680001</v>
          </cell>
        </row>
        <row r="476">
          <cell r="W476" t="str">
            <v>Abandon/90-150mm/unmade</v>
          </cell>
          <cell r="X476">
            <v>435.90840944640007</v>
          </cell>
        </row>
        <row r="477">
          <cell r="W477" t="str">
            <v>Abandon/151-300mm/unmade</v>
          </cell>
          <cell r="X477">
            <v>632.09498753280002</v>
          </cell>
        </row>
        <row r="478">
          <cell r="W478" t="str">
            <v>Abandon/301-450mm/unmade</v>
          </cell>
          <cell r="X478">
            <v>1489.8506523648002</v>
          </cell>
        </row>
        <row r="479">
          <cell r="W479" t="str">
            <v>Abandon/451-600mm/unmade</v>
          </cell>
          <cell r="X479">
            <v>3757.5496924416002</v>
          </cell>
        </row>
        <row r="480">
          <cell r="W480" t="str">
            <v>Abandon/601-750mm/unmade</v>
          </cell>
          <cell r="X480">
            <v>4537.3057479552008</v>
          </cell>
        </row>
        <row r="481">
          <cell r="W481" t="str">
            <v>Abandon/750-1000mm/unmade</v>
          </cell>
          <cell r="X481">
            <v>6420.9192482688004</v>
          </cell>
        </row>
        <row r="482">
          <cell r="W482" t="str">
            <v>Abandon/1000-1500mm/unmade</v>
          </cell>
          <cell r="X482">
            <v>8714.1128156544</v>
          </cell>
        </row>
        <row r="483">
          <cell r="W483" t="str">
            <v>Abandon/90-150mm/surfaced</v>
          </cell>
          <cell r="X483">
            <v>553.84270698240005</v>
          </cell>
        </row>
        <row r="484">
          <cell r="W484" t="str">
            <v>Abandon/151-300mm/surfaced</v>
          </cell>
          <cell r="X484">
            <v>775.67541511680008</v>
          </cell>
        </row>
        <row r="485">
          <cell r="W485" t="str">
            <v>Abandon/301-450mm/surfaced</v>
          </cell>
          <cell r="X485">
            <v>1760.1330692352003</v>
          </cell>
        </row>
        <row r="486">
          <cell r="W486" t="str">
            <v>Abandon/451-600mm/surfaced</v>
          </cell>
          <cell r="X486">
            <v>4463.3867790335999</v>
          </cell>
        </row>
        <row r="487">
          <cell r="W487" t="str">
            <v>Abandon/601-750mm/surfaced</v>
          </cell>
          <cell r="X487">
            <v>5909.5505753856005</v>
          </cell>
        </row>
        <row r="488">
          <cell r="W488" t="str">
            <v>Abandon/750-1000mm/surfaced</v>
          </cell>
          <cell r="X488">
            <v>7281.5174644607987</v>
          </cell>
        </row>
        <row r="489">
          <cell r="W489" t="str">
            <v>Abandon/1000-1500mm/surfaced</v>
          </cell>
          <cell r="X489">
            <v>9412.1549947392014</v>
          </cell>
        </row>
        <row r="490">
          <cell r="W490" t="str">
            <v>Abandon service/unmade</v>
          </cell>
          <cell r="X490">
            <v>156.27715699200002</v>
          </cell>
        </row>
        <row r="491">
          <cell r="W491" t="str">
            <v>Abandon service/surfaced</v>
          </cell>
          <cell r="X491">
            <v>237.46042383360003</v>
          </cell>
        </row>
        <row r="492">
          <cell r="W492" t="str">
            <v>Abandon MH/Unsurfaced/&lt;0.05m2/&lt;1.5m dp</v>
          </cell>
          <cell r="X492">
            <v>342.54638922240002</v>
          </cell>
        </row>
        <row r="493">
          <cell r="W493" t="str">
            <v>Abandon MH/Unsurfaced/&lt;0.05m2/1.5-3.0m</v>
          </cell>
          <cell r="X493">
            <v>488.76723118079997</v>
          </cell>
        </row>
        <row r="494">
          <cell r="W494" t="str">
            <v>Abandon MH/Unsurfaced/0-0.05m2/&gt;3.0m</v>
          </cell>
          <cell r="X494">
            <v>488.76723118080008</v>
          </cell>
        </row>
        <row r="495">
          <cell r="W495" t="str">
            <v>Abandon MH/Unsurfaced/0.05-0.2m2/&lt;1.5m</v>
          </cell>
          <cell r="X495">
            <v>342.54638922240002</v>
          </cell>
        </row>
        <row r="496">
          <cell r="W496" t="str">
            <v>Abandon MH/Unsurfaced/.05-0.2m2/1.5-3m</v>
          </cell>
          <cell r="X496">
            <v>488.76723118079997</v>
          </cell>
        </row>
        <row r="497">
          <cell r="W497" t="str">
            <v>Abandon MH/Unsurfaced/.05-0.2m2/&gt;3.0m</v>
          </cell>
          <cell r="X497">
            <v>488.76723118080008</v>
          </cell>
        </row>
        <row r="498">
          <cell r="W498" t="str">
            <v>Abandon MH/Unsurfaced/0.2-0.4m2/&lt;1.5m</v>
          </cell>
          <cell r="X498">
            <v>342.54638922240002</v>
          </cell>
        </row>
        <row r="499">
          <cell r="W499" t="str">
            <v>Abandon MH/Unsurfaced/0.2-0.4m2/1.5-3m</v>
          </cell>
          <cell r="X499">
            <v>488.76723118079997</v>
          </cell>
        </row>
        <row r="500">
          <cell r="W500" t="str">
            <v>Abandon MH/Unsurfaced/0.2-0.4m2/&gt;3.0m</v>
          </cell>
          <cell r="X500">
            <v>488.76723118080008</v>
          </cell>
        </row>
        <row r="501">
          <cell r="W501" t="str">
            <v>Abandon MH/Unsurfaced/0.4-0.6m2/&lt;1.5m</v>
          </cell>
          <cell r="X501">
            <v>513.81958383360018</v>
          </cell>
        </row>
        <row r="502">
          <cell r="W502" t="str">
            <v>Abandon MH/Unsurfaced/0.4-0.6m2/1.5-3.0m</v>
          </cell>
          <cell r="X502">
            <v>733.16348033279996</v>
          </cell>
        </row>
        <row r="503">
          <cell r="W503" t="str">
            <v>Abandon MH/Unsurfaced/0.4-0.6m2/&gt;3.0m</v>
          </cell>
          <cell r="X503">
            <v>733.16348033280019</v>
          </cell>
        </row>
        <row r="504">
          <cell r="W504" t="str">
            <v>Abandon MH/Unsurfaced/0.6-1.2m2/&lt;1.5m</v>
          </cell>
          <cell r="X504">
            <v>513.81958383360018</v>
          </cell>
        </row>
        <row r="505">
          <cell r="W505" t="str">
            <v>Abandon MH/Unsurfaced/0.6-1.2m2/1.5-3.0m</v>
          </cell>
          <cell r="X505">
            <v>733.16348033279996</v>
          </cell>
        </row>
        <row r="506">
          <cell r="W506" t="str">
            <v>Abandon MH/Unsurfaced/0.6-1.2m2/&gt;3.0m</v>
          </cell>
          <cell r="X506">
            <v>733.16348033280019</v>
          </cell>
        </row>
        <row r="507">
          <cell r="W507" t="str">
            <v>Abandon MH/Unsurfaced/&gt; 1.2m2/&lt;1.5m</v>
          </cell>
          <cell r="X507">
            <v>770.73569253120013</v>
          </cell>
        </row>
        <row r="508">
          <cell r="W508" t="str">
            <v>Abandon MH/Unsurfaced/&gt;1.2m2/1.5-3.0m</v>
          </cell>
          <cell r="X508">
            <v>1099.7389037184</v>
          </cell>
        </row>
        <row r="509">
          <cell r="W509" t="str">
            <v>Abandon MH/Unsurfaced/over 1.2m2/&gt;3.0m</v>
          </cell>
          <cell r="X509">
            <v>1099.7389037184</v>
          </cell>
        </row>
        <row r="510">
          <cell r="W510" t="str">
            <v>Abandon MH/Surfaced/0-0.05m2/&lt;1.5m</v>
          </cell>
          <cell r="X510">
            <v>475.36302232320008</v>
          </cell>
        </row>
        <row r="511">
          <cell r="W511" t="str">
            <v>Abandon MH/Surfaced/0-0.05m2/1.5-3.0m</v>
          </cell>
          <cell r="X511">
            <v>781.09521304320003</v>
          </cell>
        </row>
        <row r="512">
          <cell r="W512" t="str">
            <v>Abandon MH/Surfaced/0-0.05m2/&gt;3.0m</v>
          </cell>
          <cell r="X512">
            <v>781.08257948160008</v>
          </cell>
        </row>
        <row r="513">
          <cell r="W513" t="str">
            <v>Abandon MH/Surfaced/0.05-0.2m2/&lt;1.5m</v>
          </cell>
          <cell r="X513">
            <v>475.36302232320008</v>
          </cell>
        </row>
        <row r="514">
          <cell r="W514" t="str">
            <v>Abandon MH/Surfaced/0.05-0.2m2/1.5-3.0m</v>
          </cell>
          <cell r="X514">
            <v>781.09521304320003</v>
          </cell>
        </row>
        <row r="515">
          <cell r="W515" t="str">
            <v>Abandon MH/Surfaced/0.05-0.2m2/&gt;3.0m</v>
          </cell>
          <cell r="X515">
            <v>781.08257948160008</v>
          </cell>
        </row>
        <row r="516">
          <cell r="W516" t="str">
            <v>Abandon MH/Surfaced/0.2-0.4m2/&lt;1.5m</v>
          </cell>
          <cell r="X516">
            <v>475.36302232320008</v>
          </cell>
        </row>
        <row r="517">
          <cell r="W517" t="str">
            <v>Abandon MH/Surfaced/0.2-0.4m2/1.5-3.0m</v>
          </cell>
          <cell r="X517">
            <v>781.09521304320003</v>
          </cell>
        </row>
        <row r="518">
          <cell r="W518" t="str">
            <v>Abandon MH/Surfaced/0.2-0.4m2/&gt;3.0m</v>
          </cell>
          <cell r="X518">
            <v>781.08257948160008</v>
          </cell>
        </row>
        <row r="519">
          <cell r="W519" t="str">
            <v>Abandon MH/Surfaced/0.4-0.6m2/&lt;1.5m</v>
          </cell>
          <cell r="X519">
            <v>713.03821670400009</v>
          </cell>
        </row>
        <row r="520">
          <cell r="W520" t="str">
            <v>Abandon MH/Surfaced/0.4-0.6m2/1.5-3.0m</v>
          </cell>
          <cell r="X520">
            <v>1171.6491363456</v>
          </cell>
        </row>
        <row r="521">
          <cell r="W521" t="str">
            <v>Abandon MH/Surfaced/0.4-0.6m2/&gt;3.0m</v>
          </cell>
          <cell r="X521">
            <v>1171.6491363456</v>
          </cell>
        </row>
        <row r="522">
          <cell r="W522" t="str">
            <v>Abandon MH/Surfaced/0.6-1.2m2/&lt;1.5m</v>
          </cell>
          <cell r="X522">
            <v>713.03821670400009</v>
          </cell>
        </row>
        <row r="523">
          <cell r="W523" t="str">
            <v>Abandon MH/Surfaced/0.6-1.2m2/1.5-3.0m</v>
          </cell>
          <cell r="X523">
            <v>1171.6491363456</v>
          </cell>
        </row>
        <row r="524">
          <cell r="W524" t="str">
            <v>Abandon MH/Surfaced/0.6-1.2m2/&gt;3.0m</v>
          </cell>
          <cell r="X524">
            <v>1171.6491363456</v>
          </cell>
        </row>
        <row r="525">
          <cell r="W525" t="str">
            <v>Abandon MH/Surfaced/over 1.2m2/&lt;1.5m</v>
          </cell>
          <cell r="X525">
            <v>1069.5446914944</v>
          </cell>
        </row>
        <row r="526">
          <cell r="W526" t="str">
            <v>Abandon MH/Surfaced/over 1.2m2/1.5-3.0m</v>
          </cell>
          <cell r="X526">
            <v>1757.4673877376001</v>
          </cell>
        </row>
        <row r="527">
          <cell r="W527" t="str">
            <v>Abandon MH/Surfaced/over 1.2m2/&gt;3.0m</v>
          </cell>
          <cell r="X527">
            <v>1757.4673877375999</v>
          </cell>
        </row>
        <row r="528">
          <cell r="W528" t="str">
            <v>Fire Hydrant/Category 1a</v>
          </cell>
          <cell r="X528">
            <v>81.675975744000013</v>
          </cell>
        </row>
        <row r="529">
          <cell r="W529" t="str">
            <v>Fire Hydrant/Category 1b</v>
          </cell>
          <cell r="X529">
            <v>166.73774599680002</v>
          </cell>
        </row>
        <row r="530">
          <cell r="W530" t="str">
            <v>Fire Hydrant/Category 2a</v>
          </cell>
          <cell r="X530">
            <v>291.20359487999997</v>
          </cell>
        </row>
        <row r="531">
          <cell r="W531" t="str">
            <v>Fire Hydrant/Category 2b</v>
          </cell>
          <cell r="X531">
            <v>582.49562469120008</v>
          </cell>
        </row>
        <row r="532">
          <cell r="W532" t="str">
            <v>Fire Hydrant/Category 2c</v>
          </cell>
          <cell r="X532">
            <v>475.35038876159996</v>
          </cell>
        </row>
        <row r="533">
          <cell r="W533" t="str">
            <v>Fire Hydrant/Category 2d</v>
          </cell>
          <cell r="X533">
            <v>582.49562469120008</v>
          </cell>
        </row>
        <row r="534">
          <cell r="W534" t="str">
            <v>Fire Hydrant/Category 3</v>
          </cell>
          <cell r="X534">
            <v>125.29966394880002</v>
          </cell>
        </row>
        <row r="535">
          <cell r="W535" t="str">
            <v>Linestop/90-150mm/Unmade</v>
          </cell>
          <cell r="X535">
            <v>3027.1782292224002</v>
          </cell>
        </row>
        <row r="536">
          <cell r="W536" t="str">
            <v>Linestop/151-300mm/Unmade</v>
          </cell>
          <cell r="X536">
            <v>5681.3884528896006</v>
          </cell>
        </row>
        <row r="537">
          <cell r="W537" t="str">
            <v>Linestop/301-450mm/Unmade</v>
          </cell>
          <cell r="X537">
            <v>10781.051928345601</v>
          </cell>
        </row>
        <row r="538">
          <cell r="W538" t="str">
            <v>Linestop/451-600mm/Unmade</v>
          </cell>
          <cell r="X538">
            <v>14155.792070745601</v>
          </cell>
        </row>
        <row r="539">
          <cell r="W539" t="str">
            <v>Linestop/601-750mm/Unmade</v>
          </cell>
          <cell r="X539">
            <v>19875.687619392003</v>
          </cell>
        </row>
        <row r="540">
          <cell r="W540" t="str">
            <v>Linestop/750-1000mm/Unmade</v>
          </cell>
          <cell r="X540">
            <v>25086.5769711744</v>
          </cell>
        </row>
        <row r="541">
          <cell r="W541" t="str">
            <v>Linestop/90-150mm/Surfaced</v>
          </cell>
          <cell r="X541">
            <v>3159.9822287616003</v>
          </cell>
        </row>
        <row r="542">
          <cell r="W542" t="str">
            <v>Linestop/151-300mm/Surfaced</v>
          </cell>
          <cell r="X542">
            <v>5823.7813256832014</v>
          </cell>
        </row>
        <row r="543">
          <cell r="W543" t="str">
            <v>Linestop/301-450mm/Surfaced</v>
          </cell>
          <cell r="X543">
            <v>11057.0320814976</v>
          </cell>
        </row>
        <row r="544">
          <cell r="W544" t="str">
            <v>Linestop/451-600mm/Surfaced</v>
          </cell>
          <cell r="X544">
            <v>14675.0314525056</v>
          </cell>
        </row>
        <row r="545">
          <cell r="W545" t="str">
            <v>Linestop/601-750mm/Surfaced</v>
          </cell>
          <cell r="X545">
            <v>20507.6941719936</v>
          </cell>
        </row>
        <row r="546">
          <cell r="W546" t="str">
            <v>Linestop/750-1000mm/Surfaced</v>
          </cell>
          <cell r="X546">
            <v>25967.123581132804</v>
          </cell>
        </row>
        <row r="547">
          <cell r="W547" t="str">
            <v>Repair apparatus - no dig</v>
          </cell>
          <cell r="X547">
            <v>291.87317364479998</v>
          </cell>
        </row>
        <row r="548">
          <cell r="W548" t="str">
            <v>Repair apparatus/excavation/Unmade</v>
          </cell>
          <cell r="X548">
            <v>320.50082423039999</v>
          </cell>
        </row>
        <row r="549">
          <cell r="W549" t="str">
            <v>Repair apparatus/excavation/Surfaced</v>
          </cell>
          <cell r="X549">
            <v>392.38578973440008</v>
          </cell>
        </row>
        <row r="550">
          <cell r="W550" t="str">
            <v>RepairMain/90-150mm/Unmade</v>
          </cell>
          <cell r="X550">
            <v>342.55902278399998</v>
          </cell>
        </row>
        <row r="551">
          <cell r="W551" t="str">
            <v>RepairMain/150-300mm/Unmade</v>
          </cell>
          <cell r="X551">
            <v>627.96381288960004</v>
          </cell>
        </row>
        <row r="552">
          <cell r="W552" t="str">
            <v>RepairMain/300-450mm/Unmade</v>
          </cell>
          <cell r="X552">
            <v>1558.5645939072003</v>
          </cell>
        </row>
        <row r="553">
          <cell r="W553" t="str">
            <v>RepairMain/450-600mm/Unmade</v>
          </cell>
          <cell r="X553">
            <v>3290.9290947455997</v>
          </cell>
        </row>
        <row r="554">
          <cell r="W554" t="str">
            <v>RepairMain/600-750mm/Unmade</v>
          </cell>
          <cell r="X554">
            <v>4462.7424673919995</v>
          </cell>
        </row>
        <row r="555">
          <cell r="W555" t="str">
            <v>RepairMain/750-1000mm/Unmade</v>
          </cell>
          <cell r="X555">
            <v>6641.5770351744004</v>
          </cell>
        </row>
        <row r="556">
          <cell r="W556" t="str">
            <v>RepairMain/1000-1500mm/Unmade</v>
          </cell>
          <cell r="X556">
            <v>8206.3952420736005</v>
          </cell>
        </row>
        <row r="557">
          <cell r="W557" t="str">
            <v>RepairMain/1500-1800mm/Unmade</v>
          </cell>
          <cell r="X557">
            <v>9412.3950324095986</v>
          </cell>
        </row>
        <row r="558">
          <cell r="W558" t="str">
            <v>RepairMain/90-150mm/Surfaced</v>
          </cell>
          <cell r="X558">
            <v>475.35038876159996</v>
          </cell>
        </row>
        <row r="559">
          <cell r="W559" t="str">
            <v>RepairMain/150-300mm/Surfaced</v>
          </cell>
          <cell r="X559">
            <v>770.35668568319988</v>
          </cell>
        </row>
        <row r="560">
          <cell r="W560" t="str">
            <v>RepairMain/300-450mm/Surfaced</v>
          </cell>
          <cell r="X560">
            <v>1834.5321134976</v>
          </cell>
        </row>
        <row r="561">
          <cell r="W561" t="str">
            <v>RepairMain/450-600mm/Surfaced</v>
          </cell>
          <cell r="X561">
            <v>3810.1684765055998</v>
          </cell>
        </row>
        <row r="562">
          <cell r="W562" t="str">
            <v>RepairMain/600-750mm/Surfaced</v>
          </cell>
          <cell r="X562">
            <v>5094.7490199936001</v>
          </cell>
        </row>
        <row r="563">
          <cell r="W563" t="str">
            <v>RepairMain/750-1000mm/Surfaced</v>
          </cell>
          <cell r="X563">
            <v>7522.1110115711999</v>
          </cell>
        </row>
        <row r="564">
          <cell r="W564" t="str">
            <v>RepairMain/1000-1500mm/Surfaced</v>
          </cell>
          <cell r="X564">
            <v>9694.2876923904005</v>
          </cell>
        </row>
        <row r="565">
          <cell r="W565" t="str">
            <v>RepairMain/1500-1800mm/Surfaced</v>
          </cell>
          <cell r="X565">
            <v>11768.630072179198</v>
          </cell>
        </row>
        <row r="566">
          <cell r="W566" t="str">
            <v>RepairMain/Abortive Exc/Any Dia/Unmade</v>
          </cell>
          <cell r="X566">
            <v>415.54310814720009</v>
          </cell>
        </row>
        <row r="567">
          <cell r="W567" t="str">
            <v>RenewMain/Abortive Exc/Any Dia/Surfaced</v>
          </cell>
          <cell r="X567">
            <v>701.79434688000003</v>
          </cell>
        </row>
        <row r="568">
          <cell r="W568" t="str">
            <v>RepairService/25-63mm Dia/Unmade</v>
          </cell>
          <cell r="X568">
            <v>155.43070836479998</v>
          </cell>
        </row>
        <row r="569">
          <cell r="W569" t="str">
            <v>RepairService/25-63mm Dia/Surfaced</v>
          </cell>
          <cell r="X569">
            <v>236.09599918079999</v>
          </cell>
        </row>
        <row r="570">
          <cell r="W570" t="str">
            <v>RepairService/AbortiveExc/25-63/Unmade</v>
          </cell>
          <cell r="X570">
            <v>207.7841876352</v>
          </cell>
        </row>
        <row r="571">
          <cell r="W571" t="str">
            <v>RepairService/AbortiveExc/25-63/Surfaced</v>
          </cell>
          <cell r="X571">
            <v>386.95335824640006</v>
          </cell>
        </row>
        <row r="572">
          <cell r="W572" t="str">
            <v>Clean main/0-150mmDia/Unmade</v>
          </cell>
          <cell r="X572">
            <v>3.663732864</v>
          </cell>
        </row>
        <row r="573">
          <cell r="W573" t="str">
            <v>Clean main/151-300mmDia/Unmade</v>
          </cell>
          <cell r="X573">
            <v>5.3439965568000014</v>
          </cell>
        </row>
        <row r="574">
          <cell r="W574" t="str">
            <v>Clean main/301-450mmDia/Unmade</v>
          </cell>
          <cell r="X574">
            <v>10.3089862656</v>
          </cell>
        </row>
        <row r="575">
          <cell r="W575" t="str">
            <v>Clean main/451-600mmDia/Unmade</v>
          </cell>
          <cell r="X575">
            <v>12.444058176</v>
          </cell>
        </row>
        <row r="576">
          <cell r="W576" t="str">
            <v>Clean main/601-750mmDia/Unmade</v>
          </cell>
          <cell r="X576">
            <v>29.625701952000004</v>
          </cell>
        </row>
        <row r="577">
          <cell r="W577" t="str">
            <v>Clean main/750-1000mmDia/Unmade</v>
          </cell>
          <cell r="X577">
            <v>43.535253273599999</v>
          </cell>
        </row>
        <row r="578">
          <cell r="W578" t="str">
            <v>Clean main/1000-1500mmDia/Unmade</v>
          </cell>
          <cell r="X578">
            <v>60.691629926400005</v>
          </cell>
        </row>
        <row r="579">
          <cell r="W579" t="str">
            <v>Clean main/0-150mmDia/Surfaced</v>
          </cell>
          <cell r="X579">
            <v>4.3964794368000009</v>
          </cell>
        </row>
        <row r="580">
          <cell r="W580" t="str">
            <v>Clean main/151-300mmDia/Surfaced</v>
          </cell>
          <cell r="X580">
            <v>6.4052157312000002</v>
          </cell>
        </row>
        <row r="581">
          <cell r="W581" t="str">
            <v>Clean main/301-450mmDia/Surfaced</v>
          </cell>
          <cell r="X581">
            <v>12.368256806399998</v>
          </cell>
        </row>
        <row r="582">
          <cell r="W582" t="str">
            <v>Clean main/451-600mmDia/Surfaced</v>
          </cell>
          <cell r="X582">
            <v>14.932869811200002</v>
          </cell>
        </row>
        <row r="583">
          <cell r="W583" t="str">
            <v>Clean main/601-750mmDia/Surfaced</v>
          </cell>
          <cell r="X583">
            <v>35.550842342400003</v>
          </cell>
        </row>
        <row r="584">
          <cell r="W584" t="str">
            <v>Clean main/750-1000mmDia/Surfaced</v>
          </cell>
          <cell r="X584">
            <v>52.239777216</v>
          </cell>
        </row>
        <row r="585">
          <cell r="W585" t="str">
            <v>Clean main/1000-1500mmDia/Surfaced</v>
          </cell>
          <cell r="X585">
            <v>72.832482623999994</v>
          </cell>
        </row>
        <row r="586">
          <cell r="W586" t="str">
            <v>Mobilisation costs</v>
          </cell>
          <cell r="X586">
            <v>364.7688240768</v>
          </cell>
        </row>
        <row r="587">
          <cell r="W587" t="str">
            <v>Relocation costs</v>
          </cell>
          <cell r="X587">
            <v>147.64843441920002</v>
          </cell>
        </row>
        <row r="588">
          <cell r="W588" t="str">
            <v>RenewMain/90-150mmDia/Unmade</v>
          </cell>
          <cell r="X588">
            <v>39.896787532800005</v>
          </cell>
        </row>
        <row r="589">
          <cell r="W589" t="str">
            <v>RenewMain/150-300mmDia/Unmade</v>
          </cell>
          <cell r="X589">
            <v>71.8470648192</v>
          </cell>
        </row>
        <row r="590">
          <cell r="W590" t="str">
            <v>RenewMain/300-450mmDia/Unmade</v>
          </cell>
          <cell r="X590">
            <v>130.34045502720002</v>
          </cell>
        </row>
        <row r="591">
          <cell r="W591" t="str">
            <v>RenewMain/450-600mmDia/Unmade</v>
          </cell>
          <cell r="X591">
            <v>260.23873539840002</v>
          </cell>
        </row>
        <row r="592">
          <cell r="W592" t="str">
            <v>RenewMain/600-900mmDia/Unmade</v>
          </cell>
          <cell r="X592">
            <v>424.60137181440001</v>
          </cell>
        </row>
        <row r="593">
          <cell r="W593" t="str">
            <v>RenewMain/90-150mmDia/Surfaced</v>
          </cell>
          <cell r="X593">
            <v>114.6243043968</v>
          </cell>
        </row>
        <row r="594">
          <cell r="W594" t="str">
            <v>RenewMain/150-300mmDia/Surfaced</v>
          </cell>
          <cell r="X594">
            <v>149.7961398912</v>
          </cell>
        </row>
        <row r="595">
          <cell r="W595" t="str">
            <v>RenewMain/300-450mmDia/Surfaced</v>
          </cell>
          <cell r="X595">
            <v>253.12604021760004</v>
          </cell>
        </row>
        <row r="596">
          <cell r="W596" t="str">
            <v>RenewMain/450-600mmDia/Surfaced</v>
          </cell>
          <cell r="X596">
            <v>369.88541652480001</v>
          </cell>
        </row>
        <row r="597">
          <cell r="W597" t="str">
            <v>RenewMain/600-900mmDia/Surfaced</v>
          </cell>
          <cell r="X597">
            <v>583.94848427520003</v>
          </cell>
        </row>
        <row r="598">
          <cell r="W598" t="str">
            <v>PMV or DM/0-150mm/Bypass/Unmade</v>
          </cell>
          <cell r="X598">
            <v>2059.0140098360653</v>
          </cell>
        </row>
        <row r="599">
          <cell r="W599" t="str">
            <v>PMV or DM/151-300mm/Bypass/Unmade</v>
          </cell>
          <cell r="X599">
            <v>2889.3946287795989</v>
          </cell>
        </row>
        <row r="600">
          <cell r="W600" t="str">
            <v>PMV or DM/301-450mm/Bypass/Unmade</v>
          </cell>
          <cell r="X600">
            <v>9100.0829213114739</v>
          </cell>
        </row>
        <row r="601">
          <cell r="W601" t="str">
            <v>PMV or DM/451-600mm/Bypass/Unmade</v>
          </cell>
          <cell r="X601">
            <v>8920.2925409664003</v>
          </cell>
        </row>
        <row r="602">
          <cell r="W602" t="str">
            <v>PMV or DM/601-750mm/Bypass/Unmade</v>
          </cell>
          <cell r="X602">
            <v>11954.886670848002</v>
          </cell>
        </row>
        <row r="603">
          <cell r="W603" t="str">
            <v>PMV or DM/750-1000mm/Bypass/Unmade</v>
          </cell>
          <cell r="X603">
            <v>12542.5494222336</v>
          </cell>
        </row>
        <row r="604">
          <cell r="W604" t="str">
            <v>PMV or DM/0-150mm/Bypass/Surfaced</v>
          </cell>
          <cell r="X604">
            <v>2989.2438367941709</v>
          </cell>
        </row>
        <row r="605">
          <cell r="W605" t="str">
            <v>PMV or DM/151-300mm/Bypass/Surfaced</v>
          </cell>
          <cell r="X605">
            <v>3169.5695016393443</v>
          </cell>
        </row>
        <row r="606">
          <cell r="W606" t="str">
            <v>PMV or DM/301-450mm/Bypass/Surfaced</v>
          </cell>
          <cell r="X606">
            <v>9660.3999795992713</v>
          </cell>
        </row>
        <row r="607">
          <cell r="W607" t="str">
            <v>PMV or DM/451-600mm/Bypass/Surfaced</v>
          </cell>
          <cell r="X607">
            <v>10396.145207078402</v>
          </cell>
        </row>
        <row r="608">
          <cell r="W608" t="str">
            <v>PMV or DM/601-750mm/Bypass/Surfaced</v>
          </cell>
          <cell r="X608">
            <v>13833.244609535999</v>
          </cell>
        </row>
        <row r="609">
          <cell r="W609" t="str">
            <v>PMV or DM/750-1000mm/Bypass/Surfaced</v>
          </cell>
          <cell r="X609">
            <v>14624.850945830398</v>
          </cell>
        </row>
        <row r="610">
          <cell r="W610" t="str">
            <v>PMV or DM/0-150mmIn-Line/Unmade</v>
          </cell>
          <cell r="X610">
            <v>2064.7282394112003</v>
          </cell>
        </row>
        <row r="611">
          <cell r="W611" t="str">
            <v>PMV or DM/151-300mmIn-Line/Unmade</v>
          </cell>
          <cell r="X611">
            <v>3379.2124232064002</v>
          </cell>
        </row>
        <row r="612">
          <cell r="W612" t="str">
            <v>PMV or DM/301-450mmIn-Line/Unmade</v>
          </cell>
          <cell r="X612">
            <v>6635.7908639615998</v>
          </cell>
        </row>
        <row r="613">
          <cell r="W613" t="str">
            <v>PMV or DM/451-600mmIn-Line/Unmade</v>
          </cell>
          <cell r="X613">
            <v>8920.2925409664003</v>
          </cell>
        </row>
        <row r="614">
          <cell r="W614" t="str">
            <v>PMV or DM/601-750mmIn-Line/Unmade</v>
          </cell>
          <cell r="X614">
            <v>11954.886670848002</v>
          </cell>
        </row>
        <row r="615">
          <cell r="W615" t="str">
            <v>PMV or DM/750-1000mmIn-Line/Unmade</v>
          </cell>
          <cell r="X615">
            <v>12542.5494222336</v>
          </cell>
        </row>
        <row r="616">
          <cell r="W616" t="str">
            <v>PMV or DM/0-150mm/In-Line/Surfaced</v>
          </cell>
          <cell r="X616">
            <v>2418.9354059903999</v>
          </cell>
        </row>
        <row r="617">
          <cell r="W617" t="str">
            <v>PMV or DM/151-300mm/In-Line/Surfaced</v>
          </cell>
          <cell r="X617">
            <v>3835.3850654592002</v>
          </cell>
        </row>
        <row r="618">
          <cell r="W618" t="str">
            <v>PMV or DM/301-450mm/In-Line/Surfaced</v>
          </cell>
          <cell r="X618">
            <v>7440.8014091136001</v>
          </cell>
        </row>
        <row r="619">
          <cell r="W619" t="str">
            <v>PMV or DM/451-600mm/In-Line/Surfaced</v>
          </cell>
          <cell r="X619">
            <v>10396.145207078402</v>
          </cell>
        </row>
        <row r="620">
          <cell r="W620" t="str">
            <v>PMV or DM/601-750mm/In-Line/Surfaced</v>
          </cell>
          <cell r="X620">
            <v>13833.244609535999</v>
          </cell>
        </row>
        <row r="621">
          <cell r="W621" t="str">
            <v>PMV or DM/750-1000mm/In-Line/Surfaced</v>
          </cell>
          <cell r="X621">
            <v>14624.850945830398</v>
          </cell>
        </row>
        <row r="622">
          <cell r="W622" t="str">
            <v>Std Assembly/Branch fllange only/Unmade</v>
          </cell>
          <cell r="X622">
            <v>424.36133414400001</v>
          </cell>
        </row>
        <row r="623">
          <cell r="W623" t="str">
            <v>Std Assembly/0-150mm/Unmade</v>
          </cell>
          <cell r="X623">
            <v>729.18033041894364</v>
          </cell>
        </row>
        <row r="624">
          <cell r="W624" t="str">
            <v>Std Assembly/151-300mm/Unmade</v>
          </cell>
          <cell r="X624">
            <v>939.93799417122045</v>
          </cell>
        </row>
        <row r="625">
          <cell r="W625" t="str">
            <v>Std Assembly/301-450mm/Unmade</v>
          </cell>
          <cell r="X625">
            <v>1351.9630706739526</v>
          </cell>
        </row>
        <row r="626">
          <cell r="W626" t="str">
            <v>Std Assembly/451-600mm/Unmade</v>
          </cell>
          <cell r="X626">
            <v>4941.500694717668</v>
          </cell>
        </row>
        <row r="627">
          <cell r="W627" t="str">
            <v>Std Assembly/601-750mm/Unmade</v>
          </cell>
          <cell r="X627">
            <v>9356.7882182149351</v>
          </cell>
        </row>
        <row r="628">
          <cell r="W628" t="str">
            <v>Std Assembly/750-1000mm/Unmade</v>
          </cell>
          <cell r="X628">
            <v>16007.8848348672</v>
          </cell>
        </row>
        <row r="629">
          <cell r="W629" t="str">
            <v>Std Assembly/Branchfllange only/Surfaced</v>
          </cell>
          <cell r="X629">
            <v>534.48809061120005</v>
          </cell>
        </row>
        <row r="630">
          <cell r="W630" t="str">
            <v>Std Assembly/0-150mm/Surfaced</v>
          </cell>
          <cell r="X630">
            <v>991.3662200364297</v>
          </cell>
        </row>
        <row r="631">
          <cell r="W631" t="str">
            <v>Std Assembly/151-300mm/Surfaced</v>
          </cell>
          <cell r="X631">
            <v>1347.1689140255007</v>
          </cell>
        </row>
        <row r="632">
          <cell r="W632" t="str">
            <v>Std Assembly/301-450mm/Surfaced</v>
          </cell>
          <cell r="X632">
            <v>1764.9360826958102</v>
          </cell>
        </row>
        <row r="633">
          <cell r="W633" t="str">
            <v>Std Assembly/451-600mm/Surfaced</v>
          </cell>
          <cell r="X633">
            <v>5829.2695479052818</v>
          </cell>
        </row>
        <row r="634">
          <cell r="W634" t="str">
            <v>Std Assembly/601-750mm/Surfaced</v>
          </cell>
          <cell r="X634">
            <v>11130.549907468125</v>
          </cell>
        </row>
        <row r="635">
          <cell r="W635" t="str">
            <v>Std Assembly/750-1000mm/Surfaced</v>
          </cell>
          <cell r="X635">
            <v>16203.452368435203</v>
          </cell>
        </row>
        <row r="636">
          <cell r="W636" t="str">
            <v>Blockage following Works</v>
          </cell>
          <cell r="X636">
            <v>401.57038901759995</v>
          </cell>
        </row>
        <row r="637">
          <cell r="W637" t="str">
            <v>Repair Private Supply/25-63mm Dia</v>
          </cell>
          <cell r="X637">
            <v>236.09599918079999</v>
          </cell>
        </row>
        <row r="638">
          <cell r="W638" t="str">
            <v>Private Repair Administration Recharge</v>
          </cell>
          <cell r="X638">
            <v>33.213633446400003</v>
          </cell>
        </row>
        <row r="639">
          <cell r="W639" t="str">
            <v>Private Repair/No leak found</v>
          </cell>
          <cell r="X639">
            <v>235.46432110080005</v>
          </cell>
        </row>
        <row r="640">
          <cell r="W640" t="str">
            <v>Install / Replace Stop tap / Unmade</v>
          </cell>
          <cell r="X640">
            <v>128.95076325119999</v>
          </cell>
        </row>
        <row r="641">
          <cell r="W641" t="str">
            <v>Install / Replace Stop tap / Surfaced</v>
          </cell>
          <cell r="X641">
            <v>238.66061218559997</v>
          </cell>
        </row>
        <row r="642">
          <cell r="W642" t="str">
            <v>Poor Supply Investigation / Unmade</v>
          </cell>
          <cell r="X642">
            <v>163.1750816256</v>
          </cell>
        </row>
        <row r="643">
          <cell r="W643" t="str">
            <v>Poor Supply Investigation / Surfaced</v>
          </cell>
          <cell r="X643">
            <v>293.4650024064</v>
          </cell>
        </row>
        <row r="644">
          <cell r="W644" t="str">
            <v>Renew Service/Very Short/Unmade</v>
          </cell>
          <cell r="X644">
            <v>124.8574892928</v>
          </cell>
        </row>
        <row r="645">
          <cell r="W645" t="str">
            <v>Renew Service/Short/Unmade</v>
          </cell>
          <cell r="X645">
            <v>151.11003029760002</v>
          </cell>
        </row>
        <row r="646">
          <cell r="W646" t="str">
            <v>Renew Service/Medium/Unmade</v>
          </cell>
          <cell r="X646">
            <v>204.09518764800004</v>
          </cell>
        </row>
        <row r="647">
          <cell r="W647" t="str">
            <v>Renew Service/Long/Unmade</v>
          </cell>
          <cell r="X647">
            <v>261.70422854399999</v>
          </cell>
        </row>
        <row r="648">
          <cell r="W648" t="str">
            <v>Transfer Service/Unsurfaced</v>
          </cell>
          <cell r="X648">
            <v>102.11707841280001</v>
          </cell>
        </row>
        <row r="649">
          <cell r="W649" t="str">
            <v>Renew Service/Very Short/Surfaced</v>
          </cell>
          <cell r="X649">
            <v>269.30963262720002</v>
          </cell>
        </row>
        <row r="650">
          <cell r="W650" t="str">
            <v>Renew Service/Short/Surfaced</v>
          </cell>
          <cell r="X650">
            <v>291.40573186560005</v>
          </cell>
        </row>
        <row r="651">
          <cell r="W651" t="str">
            <v>Renew Service/Medium/Surfaced</v>
          </cell>
          <cell r="X651">
            <v>397.04757396480011</v>
          </cell>
        </row>
        <row r="652">
          <cell r="W652" t="str">
            <v>Renew Service/Long/Surfaced</v>
          </cell>
          <cell r="X652">
            <v>807.46145610240001</v>
          </cell>
        </row>
        <row r="653">
          <cell r="W653" t="str">
            <v>Transfer Service/Surfaced</v>
          </cell>
          <cell r="X653">
            <v>246.56922174720003</v>
          </cell>
        </row>
        <row r="654">
          <cell r="W654" t="str">
            <v>None Standard Item</v>
          </cell>
          <cell r="X654" t="str">
            <v/>
          </cell>
        </row>
        <row r="655">
          <cell r="W655" t="str">
            <v>Remedial Work</v>
          </cell>
          <cell r="X655" t="str">
            <v/>
          </cell>
        </row>
        <row r="656">
          <cell r="W656" t="str">
            <v>Abortive Visit</v>
          </cell>
          <cell r="X656" t="str">
            <v/>
          </cell>
        </row>
        <row r="657">
          <cell r="W657" t="str">
            <v>Abortive Execavation</v>
          </cell>
          <cell r="X657" t="str">
            <v/>
          </cell>
        </row>
        <row r="658">
          <cell r="W658" t="str">
            <v>Build up or Renew MH Chamb/Above Ground</v>
          </cell>
          <cell r="X658">
            <v>1028.5866847872001</v>
          </cell>
        </row>
        <row r="659">
          <cell r="W659" t="str">
            <v>Build up or Renew MH Chamb/0-1.5m Dp</v>
          </cell>
          <cell r="X659">
            <v>1206.2019273216001</v>
          </cell>
        </row>
        <row r="660">
          <cell r="W660" t="str">
            <v>Build up or Renew MH Chamb/1.5-3m Dp</v>
          </cell>
          <cell r="X660">
            <v>2554.2787514112001</v>
          </cell>
        </row>
        <row r="661">
          <cell r="W661" t="str">
            <v>Build up or Renew MH Chamb/3-6m Dp</v>
          </cell>
          <cell r="X661">
            <v>6794.4557640960002</v>
          </cell>
        </row>
        <row r="662">
          <cell r="W662" t="str">
            <v>Build up or Renew MH Inst Cover Slab</v>
          </cell>
          <cell r="X662">
            <v>3305.7735296256001</v>
          </cell>
        </row>
        <row r="663">
          <cell r="W663" t="str">
            <v>Build up or Renew MH Inst Reducing Slab</v>
          </cell>
          <cell r="X663">
            <v>4805.6552299007999</v>
          </cell>
        </row>
        <row r="664">
          <cell r="W664" t="str">
            <v>Wks in Chambs/Benching/0-1.5m Dp</v>
          </cell>
          <cell r="X664">
            <v>139.52505431039998</v>
          </cell>
        </row>
        <row r="665">
          <cell r="W665" t="str">
            <v>Wks in Chambs/Benching/1.5-3m Dp</v>
          </cell>
          <cell r="X665">
            <v>220.54408485120001</v>
          </cell>
        </row>
        <row r="666">
          <cell r="W666" t="str">
            <v>Wks in Chambs/Benching/3-4.5m Dp</v>
          </cell>
          <cell r="X666">
            <v>273.66821137920005</v>
          </cell>
        </row>
        <row r="667">
          <cell r="W667" t="str">
            <v>Wks in Chambs/Benching/4.5-6m Dp</v>
          </cell>
          <cell r="X667">
            <v>358.64154670080001</v>
          </cell>
        </row>
        <row r="668">
          <cell r="W668" t="str">
            <v>Wks in Chambs/Point Bkwk/0-1.5m Dp</v>
          </cell>
          <cell r="X668">
            <v>173.95150967040001</v>
          </cell>
        </row>
        <row r="669">
          <cell r="W669" t="str">
            <v>Wks in Chambs/Point Bkwk &gt;1.5m Dp</v>
          </cell>
          <cell r="X669">
            <v>258.91221143040002</v>
          </cell>
        </row>
        <row r="670">
          <cell r="W670" t="str">
            <v>Wks in Chambs/Anti-flood Valve/0-1.5m Dp</v>
          </cell>
          <cell r="X670">
            <v>499.70789552639991</v>
          </cell>
        </row>
        <row r="671">
          <cell r="W671" t="str">
            <v>Wks in Chambs/Anti-flood Valve/ &gt;1.5m Dp</v>
          </cell>
          <cell r="X671">
            <v>539.50361456639996</v>
          </cell>
        </row>
        <row r="672">
          <cell r="W672" t="str">
            <v>Wks in MH Install Step Irons/ladders</v>
          </cell>
          <cell r="X672">
            <v>93.235684607999985</v>
          </cell>
        </row>
        <row r="673">
          <cell r="W673" t="str">
            <v>New / Reset Frame/Cover/0-0.4m2 /Unmade</v>
          </cell>
          <cell r="X673">
            <v>431.17082384640003</v>
          </cell>
        </row>
        <row r="674">
          <cell r="W674" t="str">
            <v>New / Reset Frame Cover/&gt;0.4m2 /Unmade</v>
          </cell>
          <cell r="X674">
            <v>480.70701887999996</v>
          </cell>
        </row>
        <row r="675">
          <cell r="W675" t="str">
            <v>New/Reset Frame/Cover/0-0.4m2 /Surfaced</v>
          </cell>
          <cell r="X675">
            <v>473.12688192000002</v>
          </cell>
        </row>
        <row r="676">
          <cell r="W676" t="str">
            <v>New/Reset Frame/Cover/&gt;0.4m2 /Surfaced</v>
          </cell>
          <cell r="X676">
            <v>480.70701887999996</v>
          </cell>
        </row>
        <row r="677">
          <cell r="W677" t="str">
            <v>Refit or Free Cover/0-0.4m2 opening</v>
          </cell>
          <cell r="X677">
            <v>61.727581977600003</v>
          </cell>
        </row>
        <row r="678">
          <cell r="W678" t="str">
            <v>Refit of Free Cover/&gt;0.4m2 opening</v>
          </cell>
          <cell r="X678">
            <v>73.009352486400005</v>
          </cell>
        </row>
        <row r="679">
          <cell r="W679" t="str">
            <v>Ring MH Type1/1200-1350mm Dia/0-1.5m Dp</v>
          </cell>
          <cell r="X679">
            <v>2425.7954299392004</v>
          </cell>
        </row>
        <row r="680">
          <cell r="W680" t="str">
            <v>Ring MH Type1/1200-1350mm Dia/1.5-3m Dp</v>
          </cell>
          <cell r="X680">
            <v>4592.7418162559998</v>
          </cell>
        </row>
        <row r="681">
          <cell r="W681" t="str">
            <v>Ring MH Type1/1200-1350mm Dia/3-4.5m Dp</v>
          </cell>
          <cell r="X681">
            <v>5986.1983936127999</v>
          </cell>
        </row>
        <row r="682">
          <cell r="W682" t="str">
            <v>Ring MH Type1/1200-1350mm Dia/4.5-6m Dp</v>
          </cell>
          <cell r="X682">
            <v>7168.4597217023984</v>
          </cell>
        </row>
        <row r="683">
          <cell r="W683" t="str">
            <v>Ring MH Type1/1200-1350mm Dia/&gt;6m Dp</v>
          </cell>
          <cell r="X683">
            <v>10421.614467264</v>
          </cell>
        </row>
        <row r="684">
          <cell r="W684" t="str">
            <v>Ring MH Type1/1500-1800mm Dia/0-1.5m Dp</v>
          </cell>
          <cell r="X684">
            <v>3386.9062622208003</v>
          </cell>
        </row>
        <row r="685">
          <cell r="W685" t="str">
            <v>Ring MH Type1/1500-1800mm Dia/1.5-3m Dp</v>
          </cell>
          <cell r="X685">
            <v>6458.9083680000003</v>
          </cell>
        </row>
        <row r="686">
          <cell r="W686" t="str">
            <v>Ring MH Type1/1500-1800mm Dia/3-4.5m Dp</v>
          </cell>
          <cell r="X686">
            <v>8474.6183884031998</v>
          </cell>
        </row>
        <row r="687">
          <cell r="W687" t="str">
            <v>Ring MH Type1/1500-1800mm Dia/4.5-6m Dp</v>
          </cell>
          <cell r="X687">
            <v>7727.4442882560006</v>
          </cell>
        </row>
        <row r="688">
          <cell r="W688" t="str">
            <v>Ring MH Type1/1500-1800mm Dia/&gt;6m Dp</v>
          </cell>
          <cell r="X688">
            <v>11185.1111289984</v>
          </cell>
        </row>
        <row r="689">
          <cell r="W689" t="str">
            <v>Ring MH Type1/2100-2400mm Dia/0-1.5m Dp</v>
          </cell>
          <cell r="X689">
            <v>5723.9382883584003</v>
          </cell>
        </row>
        <row r="690">
          <cell r="W690" t="str">
            <v>Ring MH Type1/2100-2400mm Dia/1.5-3m Dp</v>
          </cell>
          <cell r="X690">
            <v>9184.0181393663988</v>
          </cell>
        </row>
        <row r="691">
          <cell r="W691" t="str">
            <v>Ring MH Type1/2100-2400mm Dia/3-4.5m Dp</v>
          </cell>
          <cell r="X691">
            <v>11605.379189184001</v>
          </cell>
        </row>
        <row r="692">
          <cell r="W692" t="str">
            <v>Ring MH Type1/2100-2400mm Dia/4.5-6m Dp</v>
          </cell>
          <cell r="X692">
            <v>12817.569424703999</v>
          </cell>
        </row>
        <row r="693">
          <cell r="W693" t="str">
            <v>Ring MH Type1/2100-2400mm Dia/&gt;6m Dp</v>
          </cell>
          <cell r="X693">
            <v>14928.6628351872</v>
          </cell>
        </row>
        <row r="694">
          <cell r="W694" t="str">
            <v>Ring MH Type2/2400-3000mm Dia/1.5-3m Dp</v>
          </cell>
          <cell r="X694">
            <v>12324.7089195648</v>
          </cell>
        </row>
        <row r="695">
          <cell r="W695" t="str">
            <v>Ring MH Type2/2400-3000mm Dia/3-4.5m Dp</v>
          </cell>
          <cell r="X695">
            <v>14396.158213747203</v>
          </cell>
        </row>
        <row r="696">
          <cell r="W696" t="str">
            <v>Ring MH Type2/2400-3000mm Dia/4.5-6m Dp</v>
          </cell>
          <cell r="X696">
            <v>17621.771795020803</v>
          </cell>
        </row>
        <row r="697">
          <cell r="W697" t="str">
            <v>Ring MH Type2/2400-3000mm Dia/&gt;6m Dp</v>
          </cell>
          <cell r="X697">
            <v>19229.493577113601</v>
          </cell>
        </row>
        <row r="698">
          <cell r="W698" t="str">
            <v>Ring MH Type3/900 x 675mm Dia/0-1.5m Dp</v>
          </cell>
          <cell r="X698">
            <v>2044.8935476992003</v>
          </cell>
        </row>
        <row r="699">
          <cell r="W699" t="str">
            <v>Ring MH Type3/900 x 675mm Dia/1.5-2m Dp</v>
          </cell>
          <cell r="X699">
            <v>4125.9822493824004</v>
          </cell>
        </row>
        <row r="700">
          <cell r="W700" t="str">
            <v>Ring MH Type3/900 x 675mm Dia/&gt;2m Dp</v>
          </cell>
          <cell r="X700">
            <v>6323.0470465536</v>
          </cell>
        </row>
        <row r="701">
          <cell r="W701" t="str">
            <v>Ring MH Type3/900 x 825mm Dia/0-1.5m Dp</v>
          </cell>
          <cell r="X701">
            <v>2042.6447737344004</v>
          </cell>
        </row>
        <row r="702">
          <cell r="W702" t="str">
            <v>Ring MH Type3/900 x 825mm Dia/1.5-2m Dp</v>
          </cell>
          <cell r="X702">
            <v>4122.9628281600008</v>
          </cell>
        </row>
        <row r="703">
          <cell r="W703" t="str">
            <v>Ring MH Type3/900 x 825mm Dia/&gt;2m Dp</v>
          </cell>
          <cell r="X703">
            <v>6314.9868342528007</v>
          </cell>
        </row>
        <row r="704">
          <cell r="W704" t="str">
            <v>Ring MH Type4/900-1200mm Dia/0-1.5m Dp</v>
          </cell>
          <cell r="X704">
            <v>2088.8457085056002</v>
          </cell>
        </row>
        <row r="705">
          <cell r="W705" t="str">
            <v>Ring MH Type4/900-1200mm Dia/1.5-2m Dp</v>
          </cell>
          <cell r="X705">
            <v>4179.8770231680001</v>
          </cell>
        </row>
        <row r="706">
          <cell r="W706" t="str">
            <v>Ring MH Type4/900-1200mm Dia/&gt;2m Dp</v>
          </cell>
          <cell r="X706">
            <v>6416.6870051328006</v>
          </cell>
        </row>
        <row r="707">
          <cell r="W707" t="str">
            <v>Proprietary MH Type5/450mm Dia/&gt;1m Dp</v>
          </cell>
          <cell r="X707">
            <v>1560.1816897920003</v>
          </cell>
        </row>
        <row r="708">
          <cell r="W708" t="str">
            <v>Proprietary MH Type5/450mm Dia/1-1.5m Dp</v>
          </cell>
          <cell r="X708">
            <v>2088.8457085056002</v>
          </cell>
        </row>
        <row r="709">
          <cell r="W709" t="str">
            <v>Pre-cast MH Type6/1200x750mm/&lt;1m Dp</v>
          </cell>
          <cell r="X709">
            <v>2011.9831197312005</v>
          </cell>
        </row>
        <row r="710">
          <cell r="W710" t="str">
            <v>Pre-cast MH Type6/1200x750mm/1-1.5m Dp</v>
          </cell>
          <cell r="X710">
            <v>2175.5498417663998</v>
          </cell>
        </row>
        <row r="711">
          <cell r="W711" t="str">
            <v>Pre-cast MH Type7/450x450mm/&lt;1m Dp</v>
          </cell>
          <cell r="X711">
            <v>1918.8990378624003</v>
          </cell>
        </row>
        <row r="712">
          <cell r="W712" t="str">
            <v>Pre-cast MH Type7/450x450mm/1-1.5m Dp</v>
          </cell>
          <cell r="X712">
            <v>2044.8935476992003</v>
          </cell>
        </row>
        <row r="713">
          <cell r="W713" t="str">
            <v>Excavation/EO for Rock / Hard Mat'l</v>
          </cell>
          <cell r="X713">
            <v>116.22876672</v>
          </cell>
        </row>
        <row r="714">
          <cell r="W714" t="str">
            <v>Replace Extg Dropshaft/Not in Trench</v>
          </cell>
          <cell r="X714">
            <v>299.97128663040007</v>
          </cell>
        </row>
        <row r="715">
          <cell r="W715" t="str">
            <v>Replace Extg Dropshaft/0-1.5m Dp</v>
          </cell>
          <cell r="X715">
            <v>1073.1073558656001</v>
          </cell>
        </row>
        <row r="716">
          <cell r="W716" t="str">
            <v>Replace Extg Dropshaft/1.5-3m Dp</v>
          </cell>
          <cell r="X716">
            <v>2468.3578989695998</v>
          </cell>
        </row>
        <row r="717">
          <cell r="W717" t="str">
            <v>Replace Extg Dropshaft/3-4.5m Dp</v>
          </cell>
          <cell r="X717">
            <v>6291.9305843328002</v>
          </cell>
        </row>
        <row r="718">
          <cell r="W718" t="str">
            <v>Replace Extg Dropshaft/4.5-6m Dp</v>
          </cell>
          <cell r="X718">
            <v>8909.9835547008006</v>
          </cell>
        </row>
        <row r="719">
          <cell r="W719" t="str">
            <v>EO for working in surfaced ground</v>
          </cell>
          <cell r="X719">
            <v>393.66177945600009</v>
          </cell>
        </row>
        <row r="720">
          <cell r="W720" t="str">
            <v>Make Site Safe/Set up/Maintain/Remove</v>
          </cell>
          <cell r="X720">
            <v>238.78694780160001</v>
          </cell>
        </row>
        <row r="721">
          <cell r="W721" t="str">
            <v>Make Site Safe/Inspect&amp;Maintain</v>
          </cell>
          <cell r="X721">
            <v>79.591438080000003</v>
          </cell>
        </row>
        <row r="722">
          <cell r="W722" t="str">
            <v>Trial Hole/Unmade</v>
          </cell>
          <cell r="X722">
            <v>139.3102837632</v>
          </cell>
        </row>
        <row r="723">
          <cell r="W723" t="str">
            <v>Trial Hole/Surfaced</v>
          </cell>
          <cell r="X723">
            <v>539.28884401920004</v>
          </cell>
        </row>
        <row r="724">
          <cell r="W724" t="str">
            <v>Excavation/Unmade/0-1.5m Dp</v>
          </cell>
          <cell r="X724">
            <v>73.110420979200001</v>
          </cell>
        </row>
        <row r="725">
          <cell r="W725" t="str">
            <v>Excavation/Unmade/over 1.5m Dp</v>
          </cell>
          <cell r="X725">
            <v>93.816828441600009</v>
          </cell>
        </row>
        <row r="726">
          <cell r="W726" t="str">
            <v>Excavation/Surfaced/0-1.5m Dp</v>
          </cell>
          <cell r="X726">
            <v>185.0564103168</v>
          </cell>
        </row>
        <row r="727">
          <cell r="W727" t="str">
            <v>Excavation/Surfaced/over 1.5m Dp</v>
          </cell>
          <cell r="X727">
            <v>206.93773900799997</v>
          </cell>
        </row>
        <row r="728">
          <cell r="W728" t="str">
            <v>Excavation/EO Rock / Hard Mat'l</v>
          </cell>
          <cell r="X728">
            <v>100.689485952</v>
          </cell>
        </row>
        <row r="729">
          <cell r="W729" t="str">
            <v>Fencing/Type A,B,C, D</v>
          </cell>
          <cell r="X729">
            <v>14.7559999488</v>
          </cell>
        </row>
        <row r="730">
          <cell r="W730" t="str">
            <v>Filling/Selected excavated matl/0-1m3</v>
          </cell>
          <cell r="X730">
            <v>92.439770227200015</v>
          </cell>
        </row>
        <row r="731">
          <cell r="W731" t="str">
            <v>Filling/Selected excavated matl/1-5m3</v>
          </cell>
          <cell r="X731">
            <v>73.956869606399991</v>
          </cell>
        </row>
        <row r="732">
          <cell r="W732" t="str">
            <v>Filling/Selected excavated matl/5-20m3</v>
          </cell>
          <cell r="X732">
            <v>47.148451891200004</v>
          </cell>
        </row>
        <row r="733">
          <cell r="W733" t="str">
            <v>Filling/Selected excavated matl/&gt;20m3</v>
          </cell>
          <cell r="X733">
            <v>41.602318348799997</v>
          </cell>
        </row>
        <row r="734">
          <cell r="W734" t="str">
            <v>Filling/Imported Type 1 Sub-base/0-1m3</v>
          </cell>
          <cell r="X734">
            <v>159.52398232319999</v>
          </cell>
        </row>
        <row r="735">
          <cell r="W735" t="str">
            <v>Filling/Imported Type 1 Sub-base/1-5m3</v>
          </cell>
          <cell r="X735">
            <v>135.20437624320002</v>
          </cell>
        </row>
        <row r="736">
          <cell r="W736" t="str">
            <v>Filling/Imported Type 1 Sub-base/5-20m3</v>
          </cell>
          <cell r="X736">
            <v>99.931472255999992</v>
          </cell>
        </row>
        <row r="737">
          <cell r="W737" t="str">
            <v>Filling/Imported Type 1 Sub-base/&gt;20m3</v>
          </cell>
          <cell r="X737">
            <v>92.629273651199995</v>
          </cell>
        </row>
        <row r="738">
          <cell r="W738" t="str">
            <v>Insitu Concrete/Blinding/0-150mm Dp</v>
          </cell>
          <cell r="X738">
            <v>111.08690714880001</v>
          </cell>
        </row>
        <row r="739">
          <cell r="W739" t="str">
            <v>Insitu Concrete/Basesetc/Plain/0-300mmDp</v>
          </cell>
          <cell r="X739">
            <v>105.71764346880001</v>
          </cell>
        </row>
        <row r="740">
          <cell r="W740" t="str">
            <v>Roads &amp; Pavings/Footpath</v>
          </cell>
          <cell r="X740">
            <v>31.899743040000001</v>
          </cell>
        </row>
        <row r="741">
          <cell r="W741" t="str">
            <v>Roads &amp; Pavings/Driveways</v>
          </cell>
          <cell r="X741">
            <v>50.887986124800001</v>
          </cell>
        </row>
        <row r="742">
          <cell r="W742" t="str">
            <v>Abandon  Pipe/0-300mm Dia/0-5m</v>
          </cell>
          <cell r="X742">
            <v>153.81361248000002</v>
          </cell>
        </row>
        <row r="743">
          <cell r="W743" t="str">
            <v>Abandon  Pipe/0-300mm Dia/5-20m</v>
          </cell>
          <cell r="X743">
            <v>72.125003174400007</v>
          </cell>
        </row>
        <row r="744">
          <cell r="W744" t="str">
            <v>Abandon  Pipe/0-300mm Dia/20-100m</v>
          </cell>
          <cell r="X744">
            <v>63.066739507200012</v>
          </cell>
        </row>
        <row r="745">
          <cell r="W745" t="str">
            <v>Abandon  Pipe/0-300mm Dia/&gt;100m</v>
          </cell>
          <cell r="X745">
            <v>63.066739507200012</v>
          </cell>
        </row>
        <row r="746">
          <cell r="W746" t="str">
            <v>Abandon  Pipe/300-600mm Dia/0-5m</v>
          </cell>
          <cell r="X746">
            <v>299.92075238400008</v>
          </cell>
        </row>
        <row r="747">
          <cell r="W747" t="str">
            <v>Abandon  Pipe/300-600mm Dia/5-20m</v>
          </cell>
          <cell r="X747">
            <v>144.09840360960001</v>
          </cell>
        </row>
        <row r="748">
          <cell r="W748" t="str">
            <v>Abandon  Pipe/300-600mm Dia/20-100m</v>
          </cell>
          <cell r="X748">
            <v>126.7651570944</v>
          </cell>
        </row>
        <row r="749">
          <cell r="W749" t="str">
            <v>Abandon  Pipe/300-600mm Dia/&gt;100m</v>
          </cell>
          <cell r="X749">
            <v>126.7651570944</v>
          </cell>
        </row>
        <row r="750">
          <cell r="W750" t="str">
            <v>Abandon  MH/1200mm Dia/0-1.5m Dp</v>
          </cell>
          <cell r="X750">
            <v>317.75934136320001</v>
          </cell>
        </row>
        <row r="751">
          <cell r="W751" t="str">
            <v>Abandon  MH/1200mm Dia/1.5-3m Dp</v>
          </cell>
          <cell r="X751">
            <v>490.20745720320002</v>
          </cell>
        </row>
        <row r="752">
          <cell r="W752" t="str">
            <v>Abandon  MH/1200mm Dia/3-4.5m Dp</v>
          </cell>
          <cell r="X752">
            <v>697.14519621120007</v>
          </cell>
        </row>
        <row r="753">
          <cell r="W753" t="str">
            <v>Abandon  MH/1200mm Dia/4.5-5m Dp</v>
          </cell>
          <cell r="X753">
            <v>835.10368888319999</v>
          </cell>
        </row>
        <row r="754">
          <cell r="W754" t="str">
            <v>Abandon  MH/1200mm Dia/&gt;6m Dp</v>
          </cell>
          <cell r="X754">
            <v>1007.5518047231999</v>
          </cell>
        </row>
        <row r="755">
          <cell r="W755" t="str">
            <v>Abandon  MH/2400mm Dia/0-1.5m Dp</v>
          </cell>
          <cell r="X755">
            <v>1016.7995718144</v>
          </cell>
        </row>
        <row r="756">
          <cell r="W756" t="str">
            <v>Abandon  MH/2400mm Dia/1.5-3m Dp</v>
          </cell>
          <cell r="X756">
            <v>1663.4863229952</v>
          </cell>
        </row>
        <row r="757">
          <cell r="W757" t="str">
            <v>Abandon  MH/2400mm Dia/3-4.5m Dp</v>
          </cell>
          <cell r="X757">
            <v>2439.4902107135999</v>
          </cell>
        </row>
        <row r="758">
          <cell r="W758" t="str">
            <v>Abandon  MH/2400mm Dia/4.5-6m Dp</v>
          </cell>
          <cell r="X758">
            <v>3215.5067319936002</v>
          </cell>
        </row>
        <row r="759">
          <cell r="W759" t="str">
            <v>Abandon MH/2400mm Dia/&gt;6m Dp</v>
          </cell>
          <cell r="X759">
            <v>3603.5086758528</v>
          </cell>
        </row>
        <row r="760">
          <cell r="W760" t="str">
            <v xml:space="preserve">Abandon MH/E/O for piping through </v>
          </cell>
          <cell r="X760">
            <v>419.09313895680003</v>
          </cell>
        </row>
        <row r="761">
          <cell r="W761" t="str">
            <v>Clear Debris from Manholes</v>
          </cell>
          <cell r="X761">
            <v>91.555420915200017</v>
          </cell>
        </row>
        <row r="762">
          <cell r="W762" t="str">
            <v>Maintenance of Ancillaries/1man team</v>
          </cell>
          <cell r="X762">
            <v>53.6673696768</v>
          </cell>
        </row>
        <row r="763">
          <cell r="W763" t="str">
            <v>Maintenance of Ancillaries/2man team</v>
          </cell>
          <cell r="X763">
            <v>80.501054515199996</v>
          </cell>
        </row>
        <row r="764">
          <cell r="W764" t="str">
            <v>Maintenance of Ancillaries/3man team</v>
          </cell>
          <cell r="X764">
            <v>100.62631814400001</v>
          </cell>
        </row>
        <row r="765">
          <cell r="W765" t="str">
            <v>Maintenance of Ancillaries/6man team</v>
          </cell>
          <cell r="X765">
            <v>201.25263628800002</v>
          </cell>
        </row>
        <row r="766">
          <cell r="W766" t="str">
            <v>Maintenance of Ancillaries/Addt'l man</v>
          </cell>
          <cell r="X766">
            <v>28.690818393600001</v>
          </cell>
        </row>
        <row r="767">
          <cell r="W767" t="str">
            <v>B'Out&amp;Repl Gully/Domestic</v>
          </cell>
          <cell r="X767">
            <v>255.02107445759998</v>
          </cell>
        </row>
        <row r="768">
          <cell r="W768" t="str">
            <v>B'Out&amp;Repl Gully/Trap/Sewer/0-150mmDia</v>
          </cell>
          <cell r="X768">
            <v>476.50004286720002</v>
          </cell>
        </row>
        <row r="769">
          <cell r="W769" t="str">
            <v>B'Out&amp;Repl Gully/Trap/Sewer/150-300mmDia</v>
          </cell>
          <cell r="X769">
            <v>661.8217579776001</v>
          </cell>
        </row>
        <row r="770">
          <cell r="W770" t="str">
            <v>B'Out&amp;Repl Gully/Trap/MH/0-150mm Dia</v>
          </cell>
          <cell r="X770">
            <v>394.17975548159995</v>
          </cell>
        </row>
        <row r="771">
          <cell r="W771" t="str">
            <v>B'Out&amp;Repl Gully/Trap/MH/150-300mm Dia</v>
          </cell>
          <cell r="X771">
            <v>579.23616579840007</v>
          </cell>
        </row>
        <row r="772">
          <cell r="W772" t="str">
            <v>EO for working in surfaced ground</v>
          </cell>
          <cell r="X772">
            <v>393.66177945600009</v>
          </cell>
        </row>
        <row r="773">
          <cell r="W773" t="str">
            <v>Clear Sewer Blockage/0-225mm Dia</v>
          </cell>
          <cell r="X773">
            <v>88.826571609599981</v>
          </cell>
        </row>
        <row r="774">
          <cell r="W774" t="str">
            <v>Clear Sewer Blockage/225-450mm Dia</v>
          </cell>
          <cell r="X774">
            <v>92.187098995199989</v>
          </cell>
        </row>
        <row r="775">
          <cell r="W775" t="str">
            <v>Clear Sewer Blockage/450-600mm Dia</v>
          </cell>
          <cell r="X775">
            <v>100.72738663680001</v>
          </cell>
        </row>
        <row r="776">
          <cell r="W776" t="str">
            <v>Clear Sewer Blockage/&gt;600mm Dia</v>
          </cell>
          <cell r="X776">
            <v>131.38904064000002</v>
          </cell>
        </row>
        <row r="777">
          <cell r="W777" t="str">
            <v>Investigate/Report on private drain</v>
          </cell>
          <cell r="X777">
            <v>67.084212096000002</v>
          </cell>
        </row>
        <row r="778">
          <cell r="W778" t="str">
            <v>EO for breaking into Soil Stack for access (CCTV only)</v>
          </cell>
          <cell r="X778">
            <v>126.18401326080001</v>
          </cell>
        </row>
        <row r="779">
          <cell r="W779" t="str">
            <v>Sewer Cleaning/Desilting/0-150mm Dia</v>
          </cell>
          <cell r="X779">
            <v>3.7395342336000001</v>
          </cell>
        </row>
        <row r="780">
          <cell r="W780" t="str">
            <v>Sewer Cleaning/Desilting/150-300mm Dia</v>
          </cell>
          <cell r="X780">
            <v>4.4849143680000001</v>
          </cell>
        </row>
        <row r="781">
          <cell r="W781" t="str">
            <v>Sewer Cleaning/Desilting/300-450mm Dia</v>
          </cell>
          <cell r="X781">
            <v>5.5966677887999996</v>
          </cell>
        </row>
        <row r="782">
          <cell r="W782" t="str">
            <v>Sewer Cleaning/Desilting/450-600mm Dia</v>
          </cell>
          <cell r="X782">
            <v>7.4664349056000008</v>
          </cell>
        </row>
        <row r="783">
          <cell r="W783" t="str">
            <v>Sewer Cleaning/Desilting/over 600mm Dia</v>
          </cell>
          <cell r="X783">
            <v>9.3362020224000002</v>
          </cell>
        </row>
        <row r="784">
          <cell r="W784" t="str">
            <v>Specialist Cutting/Sewer/0-150mm Dia</v>
          </cell>
          <cell r="X784">
            <v>6.8221232640000009</v>
          </cell>
        </row>
        <row r="785">
          <cell r="W785" t="str">
            <v>Specialist Cutting/Sewer/150-300mm Dia</v>
          </cell>
          <cell r="X785">
            <v>8.1991814784000017</v>
          </cell>
        </row>
        <row r="786">
          <cell r="W786" t="str">
            <v>Specialist Cutting/Sewer/300-450mm Dia</v>
          </cell>
          <cell r="X786">
            <v>9.361469145600001</v>
          </cell>
        </row>
        <row r="787">
          <cell r="W787" t="str">
            <v>Specialist Cutting/Sewer/450-600mm Dia</v>
          </cell>
          <cell r="X787">
            <v>10.372154073600003</v>
          </cell>
        </row>
        <row r="788">
          <cell r="W788" t="str">
            <v>Specialist Cutting/Sewer/over 600mm Dia</v>
          </cell>
          <cell r="X788">
            <v>14.086421184000002</v>
          </cell>
        </row>
        <row r="789">
          <cell r="W789" t="str">
            <v>Specialist Cutting/Remove intruding connection</v>
          </cell>
          <cell r="X789">
            <v>416.90753280000001</v>
          </cell>
        </row>
        <row r="790">
          <cell r="W790" t="str">
            <v>CleanUpSewage/Flooding extent assessm't</v>
          </cell>
          <cell r="X790">
            <v>45.834561484800005</v>
          </cell>
        </row>
        <row r="791">
          <cell r="W791" t="str">
            <v>CleanUpSewage/Flooding/Internal</v>
          </cell>
          <cell r="X791">
            <v>172.33441378559999</v>
          </cell>
        </row>
        <row r="792">
          <cell r="W792" t="str">
            <v>CleanUpSewage/Flooding/External Private</v>
          </cell>
          <cell r="X792">
            <v>163.93309532159998</v>
          </cell>
        </row>
        <row r="793">
          <cell r="W793" t="str">
            <v>CleanUpSewage/Flooding/External Highway</v>
          </cell>
          <cell r="X793">
            <v>125.3754653184</v>
          </cell>
        </row>
        <row r="794">
          <cell r="W794" t="str">
            <v>CleanUpSewage/ Flooding/Watercourses</v>
          </cell>
          <cell r="X794">
            <v>335.42106047999999</v>
          </cell>
        </row>
        <row r="795">
          <cell r="W795" t="str">
            <v>Investigation/Survey Work/2 Men + Van</v>
          </cell>
          <cell r="X795">
            <v>45.834561484800005</v>
          </cell>
        </row>
        <row r="796">
          <cell r="W796" t="str">
            <v>Investigation/Survey Work/Type 1 Unit</v>
          </cell>
          <cell r="X796">
            <v>43.611054643200006</v>
          </cell>
        </row>
        <row r="797">
          <cell r="W797" t="str">
            <v>Investigation/Survey Work/Type 2 Unit</v>
          </cell>
          <cell r="X797">
            <v>53.149393651200008</v>
          </cell>
        </row>
        <row r="798">
          <cell r="W798" t="str">
            <v>Investigation/Survey Work/Type 3 Unit</v>
          </cell>
          <cell r="X798">
            <v>63.736318272000005</v>
          </cell>
        </row>
        <row r="799">
          <cell r="W799" t="str">
            <v>Investigation/Survey Work/Type 4 Unit</v>
          </cell>
          <cell r="X799">
            <v>80.501054515199996</v>
          </cell>
        </row>
        <row r="800">
          <cell r="W800" t="str">
            <v>Investigation/Survey Work/Type 5 Unit</v>
          </cell>
          <cell r="X800">
            <v>89.281379827199999</v>
          </cell>
        </row>
        <row r="801">
          <cell r="W801" t="str">
            <v>Investigation/Survey Work/Type 6 Unit</v>
          </cell>
          <cell r="X801">
            <v>117.1383831552</v>
          </cell>
        </row>
        <row r="802">
          <cell r="W802" t="str">
            <v>Investigation/SurveyWork/Type 7 Disab Unit</v>
          </cell>
          <cell r="X802">
            <v>217.1330232192</v>
          </cell>
        </row>
        <row r="803">
          <cell r="W803" t="str">
            <v>Investigation/SurveyWork/Remote Hose Reel</v>
          </cell>
          <cell r="X803">
            <v>730.85153856000011</v>
          </cell>
        </row>
        <row r="804">
          <cell r="W804" t="str">
            <v>Investigation/SurveyWork/Type 8 Citiflex Unit</v>
          </cell>
          <cell r="X804">
            <v>90.64580448000001</v>
          </cell>
        </row>
        <row r="805">
          <cell r="W805" t="str">
            <v>ServiceabilitySurvey/&lt;1km/0-225mm Dia</v>
          </cell>
          <cell r="X805">
            <v>4.2322431360000001</v>
          </cell>
        </row>
        <row r="806">
          <cell r="W806" t="str">
            <v>ServiceabilitySurvey&lt;1km/226-450mmDia</v>
          </cell>
          <cell r="X806">
            <v>5.4450650495999993</v>
          </cell>
        </row>
        <row r="807">
          <cell r="W807" t="str">
            <v>ServiceabilitySurvey/&lt;1km/451-600mmDia</v>
          </cell>
          <cell r="X807">
            <v>5.4450650495999993</v>
          </cell>
        </row>
        <row r="808">
          <cell r="W808" t="str">
            <v>ServiceabilitySurvey/&lt;1km/601-750mmDia</v>
          </cell>
          <cell r="X808">
            <v>7.1758629887999996</v>
          </cell>
        </row>
        <row r="809">
          <cell r="W809" t="str">
            <v>ServiceabilitySurvey/&lt;1km/751-900mmDia</v>
          </cell>
          <cell r="X809">
            <v>8.0854794240000007</v>
          </cell>
        </row>
        <row r="810">
          <cell r="W810" t="str">
            <v>ServiceabilitySurvey/&lt;1km/901-1050mmDia</v>
          </cell>
          <cell r="X810">
            <v>8.0854794240000007</v>
          </cell>
        </row>
        <row r="811">
          <cell r="W811" t="str">
            <v>Serviceability Investigation Survey</v>
          </cell>
          <cell r="X811">
            <v>132.1849550208</v>
          </cell>
        </row>
        <row r="812">
          <cell r="W812" t="str">
            <v>Data Analysis &amp; Reporting</v>
          </cell>
          <cell r="X812">
            <v>0.66957876480000011</v>
          </cell>
        </row>
        <row r="813">
          <cell r="W813" t="str">
            <v>CCTV Survey/Fast Pass/0-600mm Dia</v>
          </cell>
          <cell r="X813">
            <v>2.5140787584000002</v>
          </cell>
        </row>
        <row r="814">
          <cell r="W814" t="str">
            <v>CCTV Survey/Fast Pass/600-1500mm Dia</v>
          </cell>
          <cell r="X814">
            <v>2.9815205376000002</v>
          </cell>
        </row>
        <row r="815">
          <cell r="W815" t="str">
            <v>CCTV Survey/Structural/0-600mm Dia</v>
          </cell>
          <cell r="X815">
            <v>3.1962910847999999</v>
          </cell>
        </row>
        <row r="816">
          <cell r="W816" t="str">
            <v>CCTV Survey/Structural/600-1500mm Dia</v>
          </cell>
          <cell r="X816">
            <v>3.3478938240000002</v>
          </cell>
        </row>
        <row r="817">
          <cell r="W817" t="str">
            <v>CCTV Survey/Light Ring/0-600mm Dia</v>
          </cell>
          <cell r="X817">
            <v>5.2302945023999996</v>
          </cell>
        </row>
        <row r="818">
          <cell r="W818" t="str">
            <v>CCTV Survey/Light Ring/600-1500mm Dia</v>
          </cell>
          <cell r="X818">
            <v>5.4576986112000005</v>
          </cell>
        </row>
        <row r="819">
          <cell r="W819" t="str">
            <v>Pump, Draw Off/&gt;28,000litre tanker</v>
          </cell>
          <cell r="X819">
            <v>100.62631814400001</v>
          </cell>
        </row>
        <row r="820">
          <cell r="W820" t="str">
            <v>Pump, Draw Off/18,000litre tanker</v>
          </cell>
          <cell r="X820">
            <v>93.917896934400005</v>
          </cell>
        </row>
        <row r="821">
          <cell r="W821" t="str">
            <v>Pump, Draw Off/&gt;14,000litre tanker</v>
          </cell>
          <cell r="X821">
            <v>87.209475724799987</v>
          </cell>
        </row>
        <row r="822">
          <cell r="W822" t="str">
            <v>Pump, Draw Off/9,000litre tanker</v>
          </cell>
          <cell r="X822">
            <v>73.792633305599992</v>
          </cell>
        </row>
        <row r="823">
          <cell r="W823" t="str">
            <v>Major Overpump/SetUp&amp;Rem/0-150mm Dia</v>
          </cell>
          <cell r="X823">
            <v>201.25263628800002</v>
          </cell>
        </row>
        <row r="824">
          <cell r="W824" t="str">
            <v>Major Overpump/SetUp&amp;Rem/200-300mm Dia</v>
          </cell>
          <cell r="X824">
            <v>201.25263628800002</v>
          </cell>
        </row>
        <row r="825">
          <cell r="W825" t="str">
            <v>Major Overpump/Maintain/0-150mm Dia</v>
          </cell>
          <cell r="X825">
            <v>100.62631814400001</v>
          </cell>
        </row>
        <row r="826">
          <cell r="W826" t="str">
            <v>Major Overpump/Maintain/200-300mm Dia</v>
          </cell>
          <cell r="X826">
            <v>134.168424192</v>
          </cell>
        </row>
        <row r="827">
          <cell r="W827" t="str">
            <v>New Grav Sewer/150mm Dia/Not in Trench</v>
          </cell>
          <cell r="X827">
            <v>40.149458764800002</v>
          </cell>
        </row>
        <row r="828">
          <cell r="W828" t="str">
            <v>New Grav Sewer/150mm Dia/0-1.5m Dp</v>
          </cell>
          <cell r="X828">
            <v>151.81750974720001</v>
          </cell>
        </row>
        <row r="829">
          <cell r="W829" t="str">
            <v>New Grav Sewer/150mm Dia/1.5-3.0m Dp</v>
          </cell>
          <cell r="X829">
            <v>337.41716321280001</v>
          </cell>
        </row>
        <row r="830">
          <cell r="W830" t="str">
            <v>New Grav Sewer/150mm Dia/3.0-4.5m Dp</v>
          </cell>
          <cell r="X830">
            <v>852.98017854720013</v>
          </cell>
        </row>
        <row r="831">
          <cell r="W831" t="str">
            <v>New Grav Sewer/150mm Dia/4.5-6.0m Dp</v>
          </cell>
          <cell r="X831">
            <v>1746.2614185984</v>
          </cell>
        </row>
        <row r="832">
          <cell r="W832" t="str">
            <v>New Grav Sewer/225mm Dia/Not in Trench</v>
          </cell>
          <cell r="X832">
            <v>40.149458764800002</v>
          </cell>
        </row>
        <row r="833">
          <cell r="W833" t="str">
            <v>New Grav Sewer/225mm Dia/0-1.5m Dp</v>
          </cell>
          <cell r="X833">
            <v>205.19430750719997</v>
          </cell>
        </row>
        <row r="834">
          <cell r="W834" t="str">
            <v>New Grav Sewer/225mm Dia/1.5-3.0m Dp</v>
          </cell>
          <cell r="X834">
            <v>380.06806717439991</v>
          </cell>
        </row>
        <row r="835">
          <cell r="W835" t="str">
            <v>New Grav Sewer/225mm Dia/3.0-4.5m Dp</v>
          </cell>
          <cell r="X835">
            <v>892.14421950720009</v>
          </cell>
        </row>
        <row r="836">
          <cell r="W836" t="str">
            <v>New Grav Sewer/225mm Dia/4.5-6.0m Dp</v>
          </cell>
          <cell r="X836">
            <v>1808.1532368767998</v>
          </cell>
        </row>
        <row r="837">
          <cell r="W837" t="str">
            <v>New Grav Sewer/300mm Dia/Not in Trench</v>
          </cell>
          <cell r="X837">
            <v>40.149458764800002</v>
          </cell>
        </row>
        <row r="838">
          <cell r="W838" t="str">
            <v>New Grav Sewer/300mm Dia/0-1.5m Dp</v>
          </cell>
          <cell r="X838">
            <v>172.14491036159998</v>
          </cell>
        </row>
        <row r="839">
          <cell r="W839" t="str">
            <v>New Grav Sewer/300mm Dia/1.5-3.0m Dp</v>
          </cell>
          <cell r="X839">
            <v>384.30031031039994</v>
          </cell>
        </row>
        <row r="840">
          <cell r="W840" t="str">
            <v>New Grav Sewer/300mm Dia/3.0-4.5m Dp</v>
          </cell>
          <cell r="X840">
            <v>857.67986346240025</v>
          </cell>
        </row>
        <row r="841">
          <cell r="W841" t="str">
            <v>New Grav Sewer/300mm Dia/4.5-6.0m Dp</v>
          </cell>
          <cell r="X841">
            <v>1749.7356480383999</v>
          </cell>
        </row>
        <row r="842">
          <cell r="W842" t="str">
            <v>New Grav Sewer/EO Rock / artificial matl</v>
          </cell>
          <cell r="X842">
            <v>116.22876672</v>
          </cell>
        </row>
        <row r="843">
          <cell r="W843" t="str">
            <v>New Grav Sewer/EO Working in Headings</v>
          </cell>
          <cell r="X843">
            <v>1073.347393536</v>
          </cell>
        </row>
        <row r="844">
          <cell r="W844" t="str">
            <v>Lining Extg Sewer/Mobilisation</v>
          </cell>
          <cell r="X844" t="str">
            <v/>
          </cell>
        </row>
        <row r="845">
          <cell r="W845" t="str">
            <v>Lining Extg Sewer/Re-location</v>
          </cell>
          <cell r="X845">
            <v>686.3814017279999</v>
          </cell>
        </row>
        <row r="846">
          <cell r="W846" t="str">
            <v>Ferrous Cement Lining/900 - 1200mm Dia</v>
          </cell>
          <cell r="X846">
            <v>819.67811016960002</v>
          </cell>
        </row>
        <row r="847">
          <cell r="W847" t="str">
            <v>Ferrous Cement Lining/1201 - 1500mm Dia</v>
          </cell>
          <cell r="X847">
            <v>1022.2951711104001</v>
          </cell>
        </row>
        <row r="848">
          <cell r="W848" t="str">
            <v>CIP Liner/0-150mm Dia</v>
          </cell>
          <cell r="X848">
            <v>78.315448358400005</v>
          </cell>
        </row>
        <row r="849">
          <cell r="W849" t="str">
            <v>CIP Liner/150-300mm Dia</v>
          </cell>
          <cell r="X849">
            <v>82.244486015999996</v>
          </cell>
        </row>
        <row r="850">
          <cell r="W850" t="str">
            <v>CIP Liner/300-600mm Dia</v>
          </cell>
          <cell r="X850">
            <v>201.07576642559999</v>
          </cell>
        </row>
        <row r="851">
          <cell r="W851" t="str">
            <v>CIP Liner/over 600mm Dia</v>
          </cell>
          <cell r="X851">
            <v>440.12801902079997</v>
          </cell>
        </row>
        <row r="852">
          <cell r="W852" t="str">
            <v>Patch Linings/0-150mm Dia</v>
          </cell>
          <cell r="X852">
            <v>536.67369676800001</v>
          </cell>
        </row>
        <row r="853">
          <cell r="W853" t="str">
            <v>Patch Linings/150-300mm Dia</v>
          </cell>
          <cell r="X853">
            <v>737.92633305600009</v>
          </cell>
        </row>
        <row r="854">
          <cell r="W854" t="str">
            <v>Patch Linings/300-450mm Dia</v>
          </cell>
          <cell r="X854">
            <v>872.09475724799984</v>
          </cell>
        </row>
        <row r="855">
          <cell r="W855" t="str">
            <v>Patch Linings/450-600mm Dia</v>
          </cell>
          <cell r="X855">
            <v>1308.1421358720002</v>
          </cell>
        </row>
        <row r="856">
          <cell r="W856" t="str">
            <v>Patch Linings/600-900mm Dia</v>
          </cell>
          <cell r="X856">
            <v>1710.6474084480001</v>
          </cell>
        </row>
        <row r="857">
          <cell r="W857" t="str">
            <v>Repair Sewer/0-150mm Dia/Not in Trench</v>
          </cell>
          <cell r="X857">
            <v>504.38231331840001</v>
          </cell>
        </row>
        <row r="858">
          <cell r="W858" t="str">
            <v>Repair Sewer/0-150mm Dia/0-1.2m Dp</v>
          </cell>
          <cell r="X858">
            <v>1081.0664996736</v>
          </cell>
        </row>
        <row r="859">
          <cell r="W859" t="str">
            <v>Repair Sewer/0-150mm Dia/1.2-2m Dp</v>
          </cell>
          <cell r="X859">
            <v>1138.5113042687999</v>
          </cell>
        </row>
        <row r="860">
          <cell r="W860" t="str">
            <v>Repair Sewer/0-150mm Dia/2-3m Dp</v>
          </cell>
          <cell r="X860">
            <v>1935.9164453376004</v>
          </cell>
        </row>
        <row r="861">
          <cell r="W861" t="str">
            <v>Repair Sewer/0-150mm Dia/3-4.5m Dp</v>
          </cell>
          <cell r="X861">
            <v>2617.5855285888006</v>
          </cell>
        </row>
        <row r="862">
          <cell r="W862" t="str">
            <v>Repair Sewer/0-150mm Dia/4.5-6m Dp</v>
          </cell>
          <cell r="X862">
            <v>8405.4749057664012</v>
          </cell>
        </row>
        <row r="863">
          <cell r="W863" t="str">
            <v>Repair Sewer/0-150mm Dia/6-7.5m Dp</v>
          </cell>
          <cell r="X863">
            <v>11090.195180697603</v>
          </cell>
        </row>
        <row r="864">
          <cell r="W864" t="str">
            <v>EO for working in surfaced ground</v>
          </cell>
          <cell r="X864">
            <v>373.57441651200008</v>
          </cell>
        </row>
        <row r="865">
          <cell r="W865" t="str">
            <v>Repair Sewer/150-300mm Dia/Not in Trench</v>
          </cell>
          <cell r="X865">
            <v>560.42479257600007</v>
          </cell>
        </row>
        <row r="866">
          <cell r="W866" t="str">
            <v>Repair Sewer/150-300mm Dia/0-1.2m Dp</v>
          </cell>
          <cell r="X866">
            <v>1462.3600223232002</v>
          </cell>
        </row>
        <row r="867">
          <cell r="W867" t="str">
            <v>Repair Sewer/150-300mm Dia/1.2-2m Dp</v>
          </cell>
          <cell r="X867">
            <v>1763.1777575808003</v>
          </cell>
        </row>
        <row r="868">
          <cell r="W868" t="str">
            <v>Repair Sewer/150-300mm Dia/2-3m Dp</v>
          </cell>
          <cell r="X868">
            <v>2339.2555329792003</v>
          </cell>
        </row>
        <row r="869">
          <cell r="W869" t="str">
            <v>Repair Sewer/150-300mm Dia/3-4.5m Dp</v>
          </cell>
          <cell r="X869">
            <v>3094.7930509056</v>
          </cell>
        </row>
        <row r="870">
          <cell r="W870" t="str">
            <v>Repair Sewer/150-300mm Dia/4.5-6m Dp</v>
          </cell>
          <cell r="X870">
            <v>9654.2140349952024</v>
          </cell>
        </row>
        <row r="871">
          <cell r="W871" t="str">
            <v>Repair Sewer/150-300mm Dia/6-7.5m Dp</v>
          </cell>
          <cell r="X871">
            <v>12571.606613913598</v>
          </cell>
        </row>
        <row r="872">
          <cell r="W872" t="str">
            <v>EO for working in surfaced ground</v>
          </cell>
          <cell r="X872">
            <v>362.00207408640006</v>
          </cell>
        </row>
        <row r="873">
          <cell r="W873" t="str">
            <v>Repair Sewer/300-450mm Dia/Not in Trench</v>
          </cell>
          <cell r="X873">
            <v>666.60987782400002</v>
          </cell>
        </row>
        <row r="874">
          <cell r="W874" t="str">
            <v>Repair Sewer/300-450mm Dia/0-1.2m Dp</v>
          </cell>
          <cell r="X874">
            <v>1553.8017411840003</v>
          </cell>
        </row>
        <row r="875">
          <cell r="W875" t="str">
            <v>Repair Sewer/300-450mm Dia/1.2-2m Dp</v>
          </cell>
          <cell r="X875">
            <v>2087.8602907008003</v>
          </cell>
        </row>
        <row r="876">
          <cell r="W876" t="str">
            <v>Repair Sewer/300-450mm Dia/2-3m Dp</v>
          </cell>
          <cell r="X876">
            <v>2444.5689024767998</v>
          </cell>
        </row>
        <row r="877">
          <cell r="W877" t="str">
            <v>Repair Sewer/300-450mm Dia/3-4.5m Dp</v>
          </cell>
          <cell r="X877">
            <v>4639.0564530816</v>
          </cell>
        </row>
        <row r="878">
          <cell r="W878" t="str">
            <v>Repair Sewer/300-450mm Dia/4.5-6m Dp</v>
          </cell>
          <cell r="X878">
            <v>10061.9748691968</v>
          </cell>
        </row>
        <row r="879">
          <cell r="W879" t="str">
            <v>Repair Sewer/300-450mm Dia/6-7.5m Dp</v>
          </cell>
          <cell r="X879">
            <v>9618.4484221056009</v>
          </cell>
        </row>
        <row r="880">
          <cell r="W880" t="str">
            <v>EO for working in surfaced ground</v>
          </cell>
          <cell r="X880">
            <v>373.57441651200008</v>
          </cell>
        </row>
        <row r="881">
          <cell r="W881" t="str">
            <v>Repair Sewer/450-600mm Dia/Not in Trench</v>
          </cell>
          <cell r="X881">
            <v>899.92649345280006</v>
          </cell>
        </row>
        <row r="882">
          <cell r="W882" t="str">
            <v>Repair Sewer/450-600mm Dia/0-1.2m Dp</v>
          </cell>
          <cell r="X882">
            <v>3043.8671640960001</v>
          </cell>
        </row>
        <row r="883">
          <cell r="W883" t="str">
            <v>Repair Sewer/450-600mm Dia/1.2-2m Dp</v>
          </cell>
          <cell r="X883">
            <v>3704.0718261888005</v>
          </cell>
        </row>
        <row r="884">
          <cell r="W884" t="str">
            <v>Repair Sewer/450-600mm Dia/2-3m Dp</v>
          </cell>
          <cell r="X884">
            <v>4309.7626699775992</v>
          </cell>
        </row>
        <row r="885">
          <cell r="W885" t="str">
            <v>Repair Sewer/450-600mm Dia/3-4.5m Dp</v>
          </cell>
          <cell r="X885">
            <v>5211.4199613696001</v>
          </cell>
        </row>
        <row r="886">
          <cell r="W886" t="str">
            <v>Repair Sewer/450-600mm Dia/4-5m Dp</v>
          </cell>
          <cell r="X886">
            <v>9600.1802920319988</v>
          </cell>
        </row>
        <row r="887">
          <cell r="W887" t="str">
            <v>Repair Sewer/450-600mm Dia/6-7.5m Dp</v>
          </cell>
          <cell r="X887">
            <v>12091.177533388802</v>
          </cell>
        </row>
        <row r="888">
          <cell r="W888" t="str">
            <v>EO for working in surfaced ground</v>
          </cell>
          <cell r="X888">
            <v>373.57441651200008</v>
          </cell>
        </row>
        <row r="889">
          <cell r="W889" t="str">
            <v>Repair Sewer/600-750mm Dia/Not in Trench</v>
          </cell>
          <cell r="X889">
            <v>2224.6691292672003</v>
          </cell>
        </row>
        <row r="890">
          <cell r="W890" t="str">
            <v>Repair Sewer/600-750mm Dia/0-1.2m Dp</v>
          </cell>
          <cell r="X890">
            <v>4820.8534045055994</v>
          </cell>
        </row>
        <row r="891">
          <cell r="W891" t="str">
            <v>Repair Sewer/600-750mm Dia/1.2-2m Dp</v>
          </cell>
          <cell r="X891">
            <v>5651.7122166912004</v>
          </cell>
        </row>
        <row r="892">
          <cell r="W892" t="str">
            <v>Repair Sewer/600-750mm Dia/2-3m Dp</v>
          </cell>
          <cell r="X892">
            <v>6775.1264148480013</v>
          </cell>
        </row>
        <row r="893">
          <cell r="W893" t="str">
            <v>Repair Sewer/600-750mm Dia/3-4.5m Dp</v>
          </cell>
          <cell r="X893">
            <v>8923.6278012288003</v>
          </cell>
        </row>
        <row r="894">
          <cell r="W894" t="str">
            <v>Repair Sewer/600-750mm Dia/4.5-6m Dp</v>
          </cell>
          <cell r="X894">
            <v>11907.902455257601</v>
          </cell>
        </row>
        <row r="895">
          <cell r="W895" t="str">
            <v>Repair Sewer/600-750mm Dia/6-7.5m Dp</v>
          </cell>
          <cell r="X895">
            <v>16696.136003711999</v>
          </cell>
        </row>
        <row r="896">
          <cell r="W896" t="str">
            <v>EO for working in surfaced ground</v>
          </cell>
          <cell r="X896">
            <v>373.57441651200008</v>
          </cell>
        </row>
        <row r="897">
          <cell r="W897" t="str">
            <v>Repair Sewer/750-900mm Dia/Not in Trench</v>
          </cell>
          <cell r="X897">
            <v>2224.6691292672003</v>
          </cell>
        </row>
        <row r="898">
          <cell r="W898" t="str">
            <v>Repair Sewer/750-900mm Dia/0-1.2m Dp</v>
          </cell>
          <cell r="X898">
            <v>5004.6338251008001</v>
          </cell>
        </row>
        <row r="899">
          <cell r="W899" t="str">
            <v>Repair Sewer/750-900mm Dia/1.2-2m Dp</v>
          </cell>
          <cell r="X899">
            <v>5911.205571955199</v>
          </cell>
        </row>
        <row r="900">
          <cell r="W900" t="str">
            <v>Repair Sewer/750-900mm Dia/2-3m Dp</v>
          </cell>
          <cell r="X900">
            <v>7229.8335639551997</v>
          </cell>
        </row>
        <row r="901">
          <cell r="W901" t="str">
            <v>Repair Sewer/750-900mm Dia/3-4.5m Dp</v>
          </cell>
          <cell r="X901">
            <v>9357.5274743807986</v>
          </cell>
        </row>
        <row r="902">
          <cell r="W902" t="str">
            <v>Repair Sewer/750-900mm Dia/4.5-6m Dp</v>
          </cell>
          <cell r="X902">
            <v>12446.458552704002</v>
          </cell>
        </row>
        <row r="903">
          <cell r="W903" t="str">
            <v>Repair Sewer/750-900mm Dia/6-7.5m Dp</v>
          </cell>
          <cell r="X903">
            <v>17339.348525452799</v>
          </cell>
        </row>
        <row r="904">
          <cell r="W904" t="str">
            <v>EO for working in surfaced ground</v>
          </cell>
          <cell r="X904">
            <v>373.57441651200008</v>
          </cell>
        </row>
        <row r="905">
          <cell r="W905" t="str">
            <v>None Standard Item</v>
          </cell>
          <cell r="X905" t="str">
            <v/>
          </cell>
        </row>
        <row r="906">
          <cell r="W906" t="str">
            <v>Remedial Work</v>
          </cell>
          <cell r="X906" t="str">
            <v/>
          </cell>
        </row>
        <row r="907">
          <cell r="W907" t="str">
            <v>Abortive Visit</v>
          </cell>
          <cell r="X907" t="str">
            <v/>
          </cell>
        </row>
        <row r="908">
          <cell r="W908" t="str">
            <v>Abortive Execavation</v>
          </cell>
          <cell r="X908" t="str">
            <v/>
          </cell>
        </row>
      </sheetData>
      <sheetData sheetId="3"/>
      <sheetData sheetId="4"/>
      <sheetData sheetId="5"/>
      <sheetData sheetId="6"/>
      <sheetData sheetId="7"/>
      <sheetData sheetId="8"/>
      <sheetData sheetId="9"/>
      <sheetData sheetId="10"/>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68"/>
  <sheetViews>
    <sheetView tabSelected="1" view="pageBreakPreview" zoomScaleNormal="100" zoomScaleSheetLayoutView="100" workbookViewId="0">
      <selection activeCell="B2" sqref="B2"/>
    </sheetView>
  </sheetViews>
  <sheetFormatPr defaultRowHeight="14.25" x14ac:dyDescent="0.2"/>
  <cols>
    <col min="2" max="2" width="22.75" customWidth="1"/>
    <col min="4" max="4" width="9.75" bestFit="1" customWidth="1"/>
    <col min="5" max="5" width="11.5" customWidth="1"/>
    <col min="8" max="8" width="9.75" bestFit="1" customWidth="1"/>
  </cols>
  <sheetData>
    <row r="1" spans="1:26" x14ac:dyDescent="0.2">
      <c r="A1" s="10"/>
      <c r="B1" s="10"/>
      <c r="C1" s="10"/>
      <c r="D1" s="10"/>
      <c r="E1" s="10"/>
      <c r="F1" s="10"/>
      <c r="G1" s="10"/>
      <c r="H1" s="10"/>
      <c r="I1" s="10"/>
      <c r="J1" s="10"/>
      <c r="K1" s="10"/>
      <c r="L1" s="10"/>
      <c r="M1" s="10"/>
      <c r="N1" s="10"/>
      <c r="O1" s="10"/>
      <c r="P1" s="10"/>
      <c r="Q1" s="10"/>
      <c r="R1" s="10"/>
      <c r="S1" s="10"/>
      <c r="T1" s="10"/>
      <c r="U1" s="10"/>
      <c r="V1" s="10"/>
      <c r="W1" s="10"/>
      <c r="X1" s="10"/>
      <c r="Y1" s="10"/>
      <c r="Z1" s="10"/>
    </row>
    <row r="2" spans="1:26" x14ac:dyDescent="0.2">
      <c r="A2" s="10"/>
      <c r="B2" s="10"/>
      <c r="C2" s="10"/>
      <c r="D2" s="10"/>
      <c r="E2" s="10"/>
      <c r="F2" s="10"/>
      <c r="G2" s="10"/>
      <c r="H2" s="10"/>
      <c r="I2" s="10"/>
      <c r="J2" s="10"/>
      <c r="K2" s="10"/>
      <c r="L2" s="10"/>
      <c r="M2" s="10"/>
      <c r="N2" s="158"/>
      <c r="O2" s="158"/>
      <c r="P2" s="158"/>
      <c r="Q2" s="158"/>
      <c r="R2" s="158"/>
      <c r="S2" s="158"/>
      <c r="T2" s="158"/>
      <c r="U2" s="158"/>
      <c r="V2" s="158"/>
      <c r="W2" s="158"/>
      <c r="X2" s="158"/>
      <c r="Y2" s="158"/>
      <c r="Z2" s="158"/>
    </row>
    <row r="3" spans="1:26" ht="15.75" thickBot="1" x14ac:dyDescent="0.3">
      <c r="A3" s="10"/>
      <c r="B3" s="10"/>
      <c r="C3" s="10"/>
      <c r="D3" s="10"/>
      <c r="E3" s="10"/>
      <c r="F3" s="10"/>
      <c r="G3" s="10"/>
      <c r="H3" s="10"/>
      <c r="I3" s="10"/>
      <c r="J3" s="10"/>
      <c r="K3" s="10"/>
      <c r="L3" s="10"/>
      <c r="M3" s="38" t="s">
        <v>0</v>
      </c>
      <c r="N3" s="158"/>
      <c r="O3" s="158"/>
      <c r="P3" s="158"/>
      <c r="Q3" s="158"/>
      <c r="R3" s="158"/>
      <c r="S3" s="158"/>
      <c r="T3" s="158"/>
      <c r="U3" s="158"/>
      <c r="V3" s="158"/>
      <c r="W3" s="158"/>
      <c r="X3" s="158"/>
      <c r="Y3" s="158"/>
      <c r="Z3" s="158"/>
    </row>
    <row r="4" spans="1:26" ht="15.75" thickBot="1" x14ac:dyDescent="0.3">
      <c r="A4" s="10"/>
      <c r="B4" s="10"/>
      <c r="C4" s="38" t="s">
        <v>1</v>
      </c>
      <c r="D4" s="151" t="s">
        <v>999</v>
      </c>
      <c r="E4" s="152"/>
      <c r="F4" s="154"/>
      <c r="G4" s="10"/>
      <c r="H4" s="38" t="s">
        <v>2</v>
      </c>
      <c r="I4" s="171" t="s">
        <v>3</v>
      </c>
      <c r="J4" s="170"/>
      <c r="K4" s="10"/>
      <c r="L4" s="10"/>
      <c r="M4" s="10"/>
      <c r="N4" s="158"/>
      <c r="O4" s="158"/>
      <c r="P4" s="158"/>
      <c r="Q4" s="158"/>
      <c r="R4" s="158"/>
      <c r="S4" s="158"/>
      <c r="T4" s="158"/>
      <c r="U4" s="158"/>
      <c r="V4" s="158"/>
      <c r="W4" s="158"/>
      <c r="X4" s="158"/>
      <c r="Y4" s="158"/>
      <c r="Z4" s="158"/>
    </row>
    <row r="5" spans="1:26" ht="15.75" thickBot="1" x14ac:dyDescent="0.3">
      <c r="A5" s="10"/>
      <c r="B5" s="38"/>
      <c r="C5" s="38" t="s">
        <v>4</v>
      </c>
      <c r="D5" s="108"/>
      <c r="E5" s="122">
        <v>44726</v>
      </c>
      <c r="F5" s="106" t="s">
        <v>5</v>
      </c>
      <c r="G5" s="110">
        <v>0.45833333333333331</v>
      </c>
      <c r="H5" s="107" t="s">
        <v>6</v>
      </c>
      <c r="I5" s="110">
        <v>0.61458333333333337</v>
      </c>
      <c r="J5" s="10"/>
      <c r="K5" s="10"/>
      <c r="L5" s="10"/>
      <c r="M5" s="10"/>
      <c r="N5" s="158"/>
      <c r="O5" s="158"/>
      <c r="P5" s="158"/>
      <c r="Q5" s="158"/>
      <c r="R5" s="158"/>
      <c r="S5" s="158"/>
      <c r="T5" s="158"/>
      <c r="U5" s="158"/>
      <c r="V5" s="158"/>
      <c r="W5" s="158"/>
      <c r="X5" s="158"/>
      <c r="Y5" s="158"/>
      <c r="Z5" s="158"/>
    </row>
    <row r="6" spans="1:26" ht="15.75" thickBot="1" x14ac:dyDescent="0.3">
      <c r="A6" s="150" t="s">
        <v>7</v>
      </c>
      <c r="B6" s="150"/>
      <c r="C6" s="159" t="s">
        <v>1000</v>
      </c>
      <c r="D6" s="152"/>
      <c r="E6" s="153"/>
      <c r="F6" s="10"/>
      <c r="G6" s="38" t="s">
        <v>8</v>
      </c>
      <c r="H6" s="10"/>
      <c r="I6" s="10"/>
      <c r="J6" s="10"/>
      <c r="K6" s="10"/>
      <c r="L6" s="10"/>
      <c r="M6" s="38"/>
      <c r="N6" s="158"/>
      <c r="O6" s="158"/>
      <c r="P6" s="158"/>
      <c r="Q6" s="158"/>
      <c r="R6" s="158"/>
      <c r="S6" s="158"/>
      <c r="T6" s="158"/>
      <c r="U6" s="158"/>
      <c r="V6" s="158"/>
      <c r="W6" s="158"/>
      <c r="X6" s="158"/>
      <c r="Y6" s="158"/>
      <c r="Z6" s="158"/>
    </row>
    <row r="7" spans="1:26" ht="15.75" thickBot="1" x14ac:dyDescent="0.3">
      <c r="A7" s="150" t="s">
        <v>9</v>
      </c>
      <c r="B7" s="150"/>
      <c r="C7" s="183" t="s">
        <v>1001</v>
      </c>
      <c r="D7" s="184"/>
      <c r="E7" s="185"/>
      <c r="F7" s="10"/>
      <c r="G7" s="160"/>
      <c r="H7" s="161"/>
      <c r="I7" s="161"/>
      <c r="J7" s="162"/>
      <c r="K7" s="10"/>
      <c r="L7" s="10"/>
      <c r="M7" s="10"/>
      <c r="N7" s="158"/>
      <c r="O7" s="158"/>
      <c r="P7" s="158"/>
      <c r="Q7" s="158"/>
      <c r="R7" s="158"/>
      <c r="S7" s="158"/>
      <c r="T7" s="158"/>
      <c r="U7" s="158"/>
      <c r="V7" s="158"/>
      <c r="W7" s="158"/>
      <c r="X7" s="158"/>
      <c r="Y7" s="158"/>
      <c r="Z7" s="158"/>
    </row>
    <row r="8" spans="1:26" ht="15.75" customHeight="1" thickBot="1" x14ac:dyDescent="0.3">
      <c r="A8" s="150" t="s">
        <v>10</v>
      </c>
      <c r="B8" s="150"/>
      <c r="C8" s="186"/>
      <c r="D8" s="187"/>
      <c r="E8" s="188"/>
      <c r="F8" s="10"/>
      <c r="G8" s="163"/>
      <c r="H8" s="164"/>
      <c r="I8" s="164"/>
      <c r="J8" s="165"/>
      <c r="K8" s="10"/>
      <c r="L8" s="10"/>
      <c r="M8" s="10"/>
      <c r="N8" s="158"/>
      <c r="O8" s="158"/>
      <c r="P8" s="158"/>
      <c r="Q8" s="158"/>
      <c r="R8" s="158"/>
      <c r="S8" s="158"/>
      <c r="T8" s="158"/>
      <c r="U8" s="158"/>
      <c r="V8" s="158"/>
      <c r="W8" s="158"/>
      <c r="X8" s="158"/>
      <c r="Y8" s="158"/>
      <c r="Z8" s="158"/>
    </row>
    <row r="9" spans="1:26" ht="15.75" thickBot="1" x14ac:dyDescent="0.3">
      <c r="A9" s="150" t="s">
        <v>11</v>
      </c>
      <c r="B9" s="150"/>
      <c r="C9" s="155"/>
      <c r="D9" s="152"/>
      <c r="E9" s="153"/>
      <c r="F9" s="10"/>
      <c r="G9" s="163"/>
      <c r="H9" s="164"/>
      <c r="I9" s="164"/>
      <c r="J9" s="165"/>
      <c r="K9" s="10"/>
      <c r="L9" s="10"/>
      <c r="M9" s="10"/>
      <c r="N9" s="158"/>
      <c r="O9" s="158"/>
      <c r="P9" s="158"/>
      <c r="Q9" s="158"/>
      <c r="R9" s="158"/>
      <c r="S9" s="158"/>
      <c r="T9" s="158"/>
      <c r="U9" s="158"/>
      <c r="V9" s="158"/>
      <c r="W9" s="158"/>
      <c r="X9" s="158"/>
      <c r="Y9" s="158"/>
      <c r="Z9" s="158"/>
    </row>
    <row r="10" spans="1:26" ht="15.75" thickBot="1" x14ac:dyDescent="0.3">
      <c r="A10" s="150" t="s">
        <v>12</v>
      </c>
      <c r="B10" s="150"/>
      <c r="C10" s="151"/>
      <c r="D10" s="152"/>
      <c r="E10" s="153"/>
      <c r="F10" s="10"/>
      <c r="G10" s="163"/>
      <c r="H10" s="164"/>
      <c r="I10" s="164"/>
      <c r="J10" s="165"/>
      <c r="K10" s="10"/>
      <c r="L10" s="10"/>
      <c r="M10" s="10"/>
      <c r="N10" s="158"/>
      <c r="O10" s="158"/>
      <c r="P10" s="158"/>
      <c r="Q10" s="158"/>
      <c r="R10" s="158"/>
      <c r="S10" s="158"/>
      <c r="T10" s="158"/>
      <c r="U10" s="158"/>
      <c r="V10" s="158"/>
      <c r="W10" s="158"/>
      <c r="X10" s="158"/>
      <c r="Y10" s="158"/>
      <c r="Z10" s="158"/>
    </row>
    <row r="11" spans="1:26" ht="15.75" thickBot="1" x14ac:dyDescent="0.3">
      <c r="A11" s="150" t="s">
        <v>13</v>
      </c>
      <c r="B11" s="150"/>
      <c r="C11" s="155"/>
      <c r="D11" s="152"/>
      <c r="E11" s="153"/>
      <c r="F11" s="10"/>
      <c r="G11" s="163"/>
      <c r="H11" s="164"/>
      <c r="I11" s="164"/>
      <c r="J11" s="165"/>
      <c r="K11" s="10"/>
      <c r="L11" s="10"/>
      <c r="M11" s="10"/>
      <c r="N11" s="158"/>
      <c r="O11" s="158"/>
      <c r="P11" s="158"/>
      <c r="Q11" s="158"/>
      <c r="R11" s="158"/>
      <c r="S11" s="158"/>
      <c r="T11" s="158"/>
      <c r="U11" s="158"/>
      <c r="V11" s="158"/>
      <c r="W11" s="158"/>
      <c r="X11" s="158"/>
      <c r="Y11" s="158"/>
      <c r="Z11" s="158"/>
    </row>
    <row r="12" spans="1:26" ht="15.75" thickBot="1" x14ac:dyDescent="0.3">
      <c r="A12" s="150" t="s">
        <v>14</v>
      </c>
      <c r="B12" s="150"/>
      <c r="C12" s="151" t="s">
        <v>15</v>
      </c>
      <c r="D12" s="152"/>
      <c r="E12" s="153"/>
      <c r="F12" s="10"/>
      <c r="G12" s="163"/>
      <c r="H12" s="164"/>
      <c r="I12" s="164"/>
      <c r="J12" s="165"/>
      <c r="K12" s="10"/>
      <c r="L12" s="10"/>
      <c r="M12" s="10"/>
      <c r="N12" s="158"/>
      <c r="O12" s="158"/>
      <c r="P12" s="158"/>
      <c r="Q12" s="158"/>
      <c r="R12" s="158"/>
      <c r="S12" s="158"/>
      <c r="T12" s="158"/>
      <c r="U12" s="158"/>
      <c r="V12" s="158"/>
      <c r="W12" s="158"/>
      <c r="X12" s="158"/>
      <c r="Y12" s="158"/>
      <c r="Z12" s="158"/>
    </row>
    <row r="13" spans="1:26" ht="15.75" thickBot="1" x14ac:dyDescent="0.3">
      <c r="A13" s="150" t="s">
        <v>16</v>
      </c>
      <c r="B13" s="150"/>
      <c r="C13" s="151"/>
      <c r="D13" s="152"/>
      <c r="E13" s="153"/>
      <c r="F13" s="10"/>
      <c r="G13" s="163"/>
      <c r="H13" s="164"/>
      <c r="I13" s="164"/>
      <c r="J13" s="165"/>
      <c r="K13" s="10"/>
      <c r="L13" s="10"/>
      <c r="M13" s="10"/>
      <c r="N13" s="158"/>
      <c r="O13" s="158"/>
      <c r="P13" s="158"/>
      <c r="Q13" s="158"/>
      <c r="R13" s="158"/>
      <c r="S13" s="158"/>
      <c r="T13" s="158"/>
      <c r="U13" s="158"/>
      <c r="V13" s="158"/>
      <c r="W13" s="158"/>
      <c r="X13" s="158"/>
      <c r="Y13" s="158"/>
      <c r="Z13" s="158"/>
    </row>
    <row r="14" spans="1:26" ht="15.75" thickBot="1" x14ac:dyDescent="0.3">
      <c r="A14" s="150" t="s">
        <v>17</v>
      </c>
      <c r="B14" s="150"/>
      <c r="C14" s="151" t="s">
        <v>18</v>
      </c>
      <c r="D14" s="152"/>
      <c r="E14" s="153"/>
      <c r="F14" s="10"/>
      <c r="G14" s="163"/>
      <c r="H14" s="164"/>
      <c r="I14" s="164"/>
      <c r="J14" s="165"/>
      <c r="K14" s="10"/>
      <c r="L14" s="10"/>
      <c r="M14" s="10"/>
      <c r="N14" s="158"/>
      <c r="O14" s="158"/>
      <c r="P14" s="158"/>
      <c r="Q14" s="158"/>
      <c r="R14" s="158"/>
      <c r="S14" s="158"/>
      <c r="T14" s="158"/>
      <c r="U14" s="158"/>
      <c r="V14" s="158"/>
      <c r="W14" s="158"/>
      <c r="X14" s="158"/>
      <c r="Y14" s="158"/>
      <c r="Z14" s="158"/>
    </row>
    <row r="15" spans="1:26" ht="15.75" thickBot="1" x14ac:dyDescent="0.3">
      <c r="A15" s="150" t="s">
        <v>19</v>
      </c>
      <c r="B15" s="150"/>
      <c r="C15" s="151" t="s">
        <v>20</v>
      </c>
      <c r="D15" s="152"/>
      <c r="E15" s="153"/>
      <c r="F15" s="10"/>
      <c r="G15" s="163"/>
      <c r="H15" s="164"/>
      <c r="I15" s="164"/>
      <c r="J15" s="165"/>
      <c r="K15" s="10"/>
      <c r="L15" s="10"/>
      <c r="M15" s="10"/>
      <c r="N15" s="158"/>
      <c r="O15" s="158"/>
      <c r="P15" s="158"/>
      <c r="Q15" s="158"/>
      <c r="R15" s="158"/>
      <c r="S15" s="158"/>
      <c r="T15" s="158"/>
      <c r="U15" s="158"/>
      <c r="V15" s="158"/>
      <c r="W15" s="158"/>
      <c r="X15" s="158"/>
      <c r="Y15" s="158"/>
      <c r="Z15" s="158"/>
    </row>
    <row r="16" spans="1:26" ht="15.75" thickBot="1" x14ac:dyDescent="0.3">
      <c r="A16" s="150" t="s">
        <v>21</v>
      </c>
      <c r="B16" s="150"/>
      <c r="C16" s="151" t="s">
        <v>22</v>
      </c>
      <c r="D16" s="152"/>
      <c r="E16" s="153"/>
      <c r="F16" s="10"/>
      <c r="G16" s="166"/>
      <c r="H16" s="167"/>
      <c r="I16" s="167"/>
      <c r="J16" s="168"/>
      <c r="K16" s="10"/>
      <c r="L16" s="10"/>
      <c r="M16" s="10"/>
      <c r="N16" s="158"/>
      <c r="O16" s="158"/>
      <c r="P16" s="158"/>
      <c r="Q16" s="158"/>
      <c r="R16" s="158"/>
      <c r="S16" s="158"/>
      <c r="T16" s="158"/>
      <c r="U16" s="158"/>
      <c r="V16" s="158"/>
      <c r="W16" s="158"/>
      <c r="X16" s="158"/>
      <c r="Y16" s="158"/>
      <c r="Z16" s="158"/>
    </row>
    <row r="17" spans="1:26" ht="15.75" thickBot="1" x14ac:dyDescent="0.3">
      <c r="A17" s="150" t="s">
        <v>23</v>
      </c>
      <c r="B17" s="150"/>
      <c r="C17" s="151" t="s">
        <v>24</v>
      </c>
      <c r="D17" s="152"/>
      <c r="E17" s="153"/>
      <c r="F17" s="10"/>
      <c r="G17" s="10"/>
      <c r="H17" s="10"/>
      <c r="I17" s="10"/>
      <c r="J17" s="10"/>
      <c r="K17" s="10"/>
      <c r="L17" s="10"/>
      <c r="M17" s="10"/>
      <c r="N17" s="158"/>
      <c r="O17" s="158"/>
      <c r="P17" s="158"/>
      <c r="Q17" s="158"/>
      <c r="R17" s="158"/>
      <c r="S17" s="158"/>
      <c r="T17" s="158"/>
      <c r="U17" s="158"/>
      <c r="V17" s="158"/>
      <c r="W17" s="158"/>
      <c r="X17" s="158"/>
      <c r="Y17" s="158"/>
      <c r="Z17" s="158"/>
    </row>
    <row r="18" spans="1:26" ht="15.75" customHeight="1" thickBot="1" x14ac:dyDescent="0.3">
      <c r="A18" s="109"/>
      <c r="B18" s="109" t="s">
        <v>25</v>
      </c>
      <c r="C18" s="151" t="s">
        <v>24</v>
      </c>
      <c r="D18" s="152"/>
      <c r="E18" s="153"/>
      <c r="F18" s="10"/>
      <c r="G18" s="38" t="s">
        <v>26</v>
      </c>
      <c r="H18" s="10"/>
      <c r="I18" s="10"/>
      <c r="J18" s="10"/>
      <c r="K18" s="10"/>
      <c r="L18" s="10"/>
      <c r="M18" s="10"/>
      <c r="N18" s="158"/>
      <c r="O18" s="158"/>
      <c r="P18" s="158"/>
      <c r="Q18" s="158"/>
      <c r="R18" s="158"/>
      <c r="S18" s="158"/>
      <c r="T18" s="158"/>
      <c r="U18" s="158"/>
      <c r="V18" s="158"/>
      <c r="W18" s="158"/>
      <c r="X18" s="158"/>
      <c r="Y18" s="158"/>
      <c r="Z18" s="158"/>
    </row>
    <row r="19" spans="1:26" ht="15.75" thickBot="1" x14ac:dyDescent="0.3">
      <c r="A19" s="150" t="s">
        <v>27</v>
      </c>
      <c r="B19" s="150"/>
      <c r="C19" s="151"/>
      <c r="D19" s="152"/>
      <c r="E19" s="153"/>
      <c r="F19" s="10"/>
      <c r="G19" s="10"/>
      <c r="H19" s="169"/>
      <c r="I19" s="170"/>
      <c r="J19" s="10"/>
      <c r="K19" s="10"/>
      <c r="L19" s="10"/>
      <c r="M19" s="10"/>
      <c r="N19" s="158"/>
      <c r="O19" s="158"/>
      <c r="P19" s="158"/>
      <c r="Q19" s="158"/>
      <c r="R19" s="158"/>
      <c r="S19" s="158"/>
      <c r="T19" s="158"/>
      <c r="U19" s="158"/>
      <c r="V19" s="158"/>
      <c r="W19" s="158"/>
      <c r="X19" s="158"/>
      <c r="Y19" s="158"/>
      <c r="Z19" s="158"/>
    </row>
    <row r="20" spans="1:26" ht="15.75" customHeight="1" thickBot="1" x14ac:dyDescent="0.3">
      <c r="A20" s="10"/>
      <c r="B20" s="38" t="s">
        <v>28</v>
      </c>
      <c r="C20" s="151" t="s">
        <v>999</v>
      </c>
      <c r="D20" s="152"/>
      <c r="E20" s="153"/>
      <c r="F20" s="10"/>
      <c r="G20" s="10"/>
      <c r="H20" s="10"/>
      <c r="I20" s="10"/>
      <c r="J20" s="10"/>
      <c r="K20" s="10"/>
      <c r="L20" s="10"/>
      <c r="M20" s="10"/>
      <c r="N20" s="158"/>
      <c r="O20" s="158"/>
      <c r="P20" s="158"/>
      <c r="Q20" s="158"/>
      <c r="R20" s="158"/>
      <c r="S20" s="158"/>
      <c r="T20" s="158"/>
      <c r="U20" s="158"/>
      <c r="V20" s="158"/>
      <c r="W20" s="158"/>
      <c r="X20" s="158"/>
      <c r="Y20" s="158"/>
      <c r="Z20" s="158"/>
    </row>
    <row r="21" spans="1:26" ht="15.75" thickBot="1" x14ac:dyDescent="0.3">
      <c r="A21" s="157" t="s">
        <v>29</v>
      </c>
      <c r="B21" s="157"/>
      <c r="C21" s="10"/>
      <c r="D21" s="10"/>
      <c r="E21" s="10"/>
      <c r="F21" s="10"/>
      <c r="G21" s="10"/>
      <c r="H21" s="10"/>
      <c r="I21" s="10"/>
      <c r="J21" s="10"/>
      <c r="K21" s="10"/>
      <c r="L21" s="10"/>
      <c r="M21" s="10"/>
      <c r="N21" s="158"/>
      <c r="O21" s="158"/>
      <c r="P21" s="158"/>
      <c r="Q21" s="158"/>
      <c r="R21" s="158"/>
      <c r="S21" s="158"/>
      <c r="T21" s="158"/>
      <c r="U21" s="158"/>
      <c r="V21" s="158"/>
      <c r="W21" s="158"/>
      <c r="X21" s="158"/>
      <c r="Y21" s="158"/>
      <c r="Z21" s="158"/>
    </row>
    <row r="22" spans="1:26" ht="14.25" customHeight="1" x14ac:dyDescent="0.2">
      <c r="A22" s="172" t="s">
        <v>30</v>
      </c>
      <c r="B22" s="173"/>
      <c r="C22" s="173"/>
      <c r="D22" s="173"/>
      <c r="E22" s="173"/>
      <c r="F22" s="174"/>
      <c r="G22" s="174"/>
      <c r="H22" s="174"/>
      <c r="I22" s="174"/>
      <c r="J22" s="174"/>
      <c r="K22" s="175"/>
      <c r="L22" s="10"/>
      <c r="M22" s="10"/>
      <c r="N22" s="158"/>
      <c r="O22" s="158"/>
      <c r="P22" s="158"/>
      <c r="Q22" s="158"/>
      <c r="R22" s="158"/>
      <c r="S22" s="158"/>
      <c r="T22" s="158"/>
      <c r="U22" s="158"/>
      <c r="V22" s="158"/>
      <c r="W22" s="158"/>
      <c r="X22" s="158"/>
      <c r="Y22" s="158"/>
      <c r="Z22" s="158"/>
    </row>
    <row r="23" spans="1:26" x14ac:dyDescent="0.2">
      <c r="A23" s="176"/>
      <c r="B23" s="177"/>
      <c r="C23" s="177"/>
      <c r="D23" s="177"/>
      <c r="E23" s="177"/>
      <c r="F23" s="158"/>
      <c r="G23" s="158"/>
      <c r="H23" s="158"/>
      <c r="I23" s="158"/>
      <c r="J23" s="158"/>
      <c r="K23" s="178"/>
      <c r="L23" s="10"/>
      <c r="M23" s="10"/>
      <c r="N23" s="158"/>
      <c r="O23" s="158"/>
      <c r="P23" s="158"/>
      <c r="Q23" s="158"/>
      <c r="R23" s="158"/>
      <c r="S23" s="158"/>
      <c r="T23" s="158"/>
      <c r="U23" s="158"/>
      <c r="V23" s="158"/>
      <c r="W23" s="158"/>
      <c r="X23" s="158"/>
      <c r="Y23" s="158"/>
      <c r="Z23" s="158"/>
    </row>
    <row r="24" spans="1:26" x14ac:dyDescent="0.2">
      <c r="A24" s="176"/>
      <c r="B24" s="177"/>
      <c r="C24" s="177"/>
      <c r="D24" s="177"/>
      <c r="E24" s="177"/>
      <c r="F24" s="158"/>
      <c r="G24" s="158"/>
      <c r="H24" s="158"/>
      <c r="I24" s="158"/>
      <c r="J24" s="158"/>
      <c r="K24" s="178"/>
      <c r="L24" s="10"/>
      <c r="M24" s="10"/>
      <c r="N24" s="158"/>
      <c r="O24" s="158"/>
      <c r="P24" s="158"/>
      <c r="Q24" s="158"/>
      <c r="R24" s="158"/>
      <c r="S24" s="158"/>
      <c r="T24" s="158"/>
      <c r="U24" s="158"/>
      <c r="V24" s="158"/>
      <c r="W24" s="158"/>
      <c r="X24" s="158"/>
      <c r="Y24" s="158"/>
      <c r="Z24" s="158"/>
    </row>
    <row r="25" spans="1:26" x14ac:dyDescent="0.2">
      <c r="A25" s="176"/>
      <c r="B25" s="177"/>
      <c r="C25" s="177"/>
      <c r="D25" s="177"/>
      <c r="E25" s="177"/>
      <c r="F25" s="158"/>
      <c r="G25" s="158"/>
      <c r="H25" s="158"/>
      <c r="I25" s="158"/>
      <c r="J25" s="158"/>
      <c r="K25" s="178"/>
      <c r="L25" s="10"/>
      <c r="M25" s="10"/>
      <c r="N25" s="158"/>
      <c r="O25" s="158"/>
      <c r="P25" s="158"/>
      <c r="Q25" s="158"/>
      <c r="R25" s="158"/>
      <c r="S25" s="158"/>
      <c r="T25" s="158"/>
      <c r="U25" s="158"/>
      <c r="V25" s="158"/>
      <c r="W25" s="158"/>
      <c r="X25" s="158"/>
      <c r="Y25" s="158"/>
      <c r="Z25" s="158"/>
    </row>
    <row r="26" spans="1:26" ht="15" thickBot="1" x14ac:dyDescent="0.25">
      <c r="A26" s="179"/>
      <c r="B26" s="180"/>
      <c r="C26" s="180"/>
      <c r="D26" s="180"/>
      <c r="E26" s="180"/>
      <c r="F26" s="181"/>
      <c r="G26" s="181"/>
      <c r="H26" s="181"/>
      <c r="I26" s="181"/>
      <c r="J26" s="181"/>
      <c r="K26" s="182"/>
      <c r="L26" s="10"/>
      <c r="M26" s="10"/>
      <c r="N26" s="158"/>
      <c r="O26" s="158"/>
      <c r="P26" s="158"/>
      <c r="Q26" s="158"/>
      <c r="R26" s="158"/>
      <c r="S26" s="158"/>
      <c r="T26" s="158"/>
      <c r="U26" s="158"/>
      <c r="V26" s="158"/>
      <c r="W26" s="158"/>
      <c r="X26" s="158"/>
      <c r="Y26" s="158"/>
      <c r="Z26" s="158"/>
    </row>
    <row r="27" spans="1:26" x14ac:dyDescent="0.2">
      <c r="A27" s="10"/>
      <c r="B27" s="10"/>
      <c r="C27" s="10"/>
      <c r="D27" s="10"/>
      <c r="E27" s="10"/>
      <c r="F27" s="10"/>
      <c r="G27" s="10"/>
      <c r="H27" s="10"/>
      <c r="I27" s="10"/>
      <c r="J27" s="10"/>
      <c r="K27" s="10"/>
      <c r="L27" s="10"/>
      <c r="M27" s="11"/>
      <c r="N27" s="158"/>
      <c r="O27" s="158"/>
      <c r="P27" s="158"/>
      <c r="Q27" s="158"/>
      <c r="R27" s="158"/>
      <c r="S27" s="158"/>
      <c r="T27" s="158"/>
      <c r="U27" s="158"/>
      <c r="V27" s="158"/>
      <c r="W27" s="158"/>
      <c r="X27" s="158"/>
      <c r="Y27" s="158"/>
      <c r="Z27" s="158"/>
    </row>
    <row r="28" spans="1:26" ht="15.75" thickBot="1" x14ac:dyDescent="0.3">
      <c r="A28" s="38" t="s">
        <v>31</v>
      </c>
      <c r="B28" s="10"/>
      <c r="C28" s="10"/>
      <c r="D28" s="10"/>
      <c r="E28" s="10"/>
      <c r="F28" s="10"/>
      <c r="G28" s="10"/>
      <c r="H28" s="10"/>
      <c r="I28" s="10"/>
      <c r="J28" s="10"/>
      <c r="K28" s="10"/>
      <c r="L28" s="10"/>
      <c r="M28" s="11"/>
      <c r="N28" s="158"/>
      <c r="O28" s="158"/>
      <c r="P28" s="158"/>
      <c r="Q28" s="158"/>
      <c r="R28" s="158"/>
      <c r="S28" s="158"/>
      <c r="T28" s="158"/>
      <c r="U28" s="158"/>
      <c r="V28" s="158"/>
      <c r="W28" s="158"/>
      <c r="X28" s="158"/>
      <c r="Y28" s="158"/>
      <c r="Z28" s="158"/>
    </row>
    <row r="29" spans="1:26" ht="14.25" customHeight="1" x14ac:dyDescent="0.35">
      <c r="B29" s="123"/>
      <c r="C29" s="123"/>
      <c r="D29" s="123"/>
      <c r="E29" s="123"/>
      <c r="F29" s="123"/>
      <c r="G29" s="123"/>
      <c r="H29" s="123"/>
      <c r="I29" s="123"/>
      <c r="J29" s="123"/>
      <c r="K29" s="123"/>
      <c r="L29" s="10"/>
      <c r="M29" s="11"/>
      <c r="N29" s="158"/>
      <c r="O29" s="158"/>
      <c r="P29" s="158"/>
      <c r="Q29" s="158"/>
      <c r="R29" s="158"/>
      <c r="S29" s="158"/>
      <c r="T29" s="158"/>
      <c r="U29" s="158"/>
      <c r="V29" s="158"/>
      <c r="W29" s="158"/>
      <c r="X29" s="158"/>
      <c r="Y29" s="158"/>
      <c r="Z29" s="158"/>
    </row>
    <row r="30" spans="1:26" ht="14.25" customHeight="1" x14ac:dyDescent="0.35">
      <c r="A30" s="124"/>
      <c r="B30" s="124"/>
      <c r="C30" s="124"/>
      <c r="D30" s="124"/>
      <c r="E30" s="124"/>
      <c r="F30" s="124"/>
      <c r="G30" s="124"/>
      <c r="H30" s="124"/>
      <c r="I30" s="124"/>
      <c r="J30" s="124"/>
      <c r="K30" s="124"/>
      <c r="L30" s="10"/>
      <c r="M30" s="10"/>
      <c r="N30" s="158"/>
      <c r="O30" s="158"/>
      <c r="P30" s="158"/>
      <c r="Q30" s="158"/>
      <c r="R30" s="158"/>
      <c r="S30" s="158"/>
      <c r="T30" s="158"/>
      <c r="U30" s="158"/>
      <c r="V30" s="158"/>
      <c r="W30" s="158"/>
      <c r="X30" s="158"/>
      <c r="Y30" s="158"/>
      <c r="Z30" s="158"/>
    </row>
    <row r="31" spans="1:26" ht="14.25" customHeight="1" x14ac:dyDescent="0.35">
      <c r="A31" s="124"/>
      <c r="B31" s="124"/>
      <c r="C31" s="124"/>
      <c r="D31" s="124"/>
      <c r="E31" s="124"/>
      <c r="F31" s="124"/>
      <c r="G31" s="124"/>
      <c r="H31" s="124"/>
      <c r="I31" s="124"/>
      <c r="J31" s="124"/>
      <c r="K31" s="124"/>
      <c r="L31" s="10"/>
      <c r="M31" s="10"/>
      <c r="N31" s="158"/>
      <c r="O31" s="158"/>
      <c r="P31" s="158"/>
      <c r="Q31" s="158"/>
      <c r="R31" s="158"/>
      <c r="S31" s="158"/>
      <c r="T31" s="158"/>
      <c r="U31" s="158"/>
      <c r="V31" s="158"/>
      <c r="W31" s="158"/>
      <c r="X31" s="158"/>
      <c r="Y31" s="158"/>
      <c r="Z31" s="158"/>
    </row>
    <row r="32" spans="1:26" ht="15" customHeight="1" thickBot="1" x14ac:dyDescent="0.4">
      <c r="A32" s="124"/>
      <c r="B32" s="124"/>
      <c r="C32" s="124"/>
      <c r="D32" s="124"/>
      <c r="E32" s="124"/>
      <c r="F32" s="124"/>
      <c r="G32" s="124"/>
      <c r="H32" s="124"/>
      <c r="I32" s="124"/>
      <c r="J32" s="124"/>
      <c r="K32" s="124"/>
      <c r="L32" s="10"/>
      <c r="M32" s="12"/>
      <c r="N32" s="158"/>
      <c r="O32" s="158"/>
      <c r="P32" s="158"/>
      <c r="Q32" s="158"/>
      <c r="R32" s="158"/>
      <c r="S32" s="158"/>
      <c r="T32" s="158"/>
      <c r="U32" s="158"/>
      <c r="V32" s="158"/>
      <c r="W32" s="158"/>
      <c r="X32" s="158"/>
      <c r="Y32" s="158"/>
      <c r="Z32" s="158"/>
    </row>
    <row r="33" spans="1:17" ht="14.25" customHeight="1" x14ac:dyDescent="0.35">
      <c r="A33" s="124"/>
      <c r="B33" s="124"/>
      <c r="C33" s="124"/>
      <c r="D33" s="124"/>
      <c r="E33" s="124"/>
      <c r="F33" s="124"/>
      <c r="G33" s="124"/>
      <c r="H33" s="124"/>
      <c r="I33" s="124"/>
      <c r="J33" s="124"/>
      <c r="K33" s="124"/>
      <c r="L33" s="10"/>
      <c r="M33" s="10"/>
      <c r="N33" s="10"/>
      <c r="O33" s="10"/>
      <c r="P33" s="10"/>
      <c r="Q33" s="10"/>
    </row>
    <row r="34" spans="1:17" ht="14.25" customHeight="1" x14ac:dyDescent="0.2">
      <c r="A34" s="156" t="s">
        <v>32</v>
      </c>
      <c r="B34" s="156"/>
      <c r="C34" s="156"/>
      <c r="D34" s="156"/>
      <c r="E34" s="156"/>
      <c r="F34" s="156"/>
      <c r="G34" s="156"/>
      <c r="H34" s="156"/>
      <c r="I34" s="156"/>
      <c r="J34" s="156"/>
      <c r="K34" s="156"/>
      <c r="L34" s="156"/>
    </row>
    <row r="35" spans="1:17" ht="14.25" customHeight="1" x14ac:dyDescent="0.2">
      <c r="A35" s="156"/>
      <c r="B35" s="156"/>
      <c r="C35" s="156"/>
      <c r="D35" s="156"/>
      <c r="E35" s="156"/>
      <c r="F35" s="156"/>
      <c r="G35" s="156"/>
      <c r="H35" s="156"/>
      <c r="I35" s="156"/>
      <c r="J35" s="156"/>
      <c r="K35" s="156"/>
      <c r="L35" s="156"/>
    </row>
    <row r="36" spans="1:17" ht="14.25" customHeight="1" x14ac:dyDescent="0.2">
      <c r="A36" s="156"/>
      <c r="B36" s="156"/>
      <c r="C36" s="156"/>
      <c r="D36" s="156"/>
      <c r="E36" s="156"/>
      <c r="F36" s="156"/>
      <c r="G36" s="156"/>
      <c r="H36" s="156"/>
      <c r="I36" s="156"/>
      <c r="J36" s="156"/>
      <c r="K36" s="156"/>
      <c r="L36" s="156"/>
    </row>
    <row r="37" spans="1:17" ht="14.25" customHeight="1" x14ac:dyDescent="0.2">
      <c r="A37" s="156"/>
      <c r="B37" s="156"/>
      <c r="C37" s="156"/>
      <c r="D37" s="156"/>
      <c r="E37" s="156"/>
      <c r="F37" s="156"/>
      <c r="G37" s="156"/>
      <c r="H37" s="156"/>
      <c r="I37" s="156"/>
      <c r="J37" s="156"/>
      <c r="K37" s="156"/>
      <c r="L37" s="156"/>
    </row>
    <row r="38" spans="1:17" ht="14.25" customHeight="1" x14ac:dyDescent="0.2">
      <c r="A38" s="156"/>
      <c r="B38" s="156"/>
      <c r="C38" s="156"/>
      <c r="D38" s="156"/>
      <c r="E38" s="156"/>
      <c r="F38" s="156"/>
      <c r="G38" s="156"/>
      <c r="H38" s="156"/>
      <c r="I38" s="156"/>
      <c r="J38" s="156"/>
      <c r="K38" s="156"/>
      <c r="L38" s="156"/>
    </row>
    <row r="39" spans="1:17" ht="14.25" customHeight="1" x14ac:dyDescent="0.2">
      <c r="A39" s="156"/>
      <c r="B39" s="156"/>
      <c r="C39" s="156"/>
      <c r="D39" s="156"/>
      <c r="E39" s="156"/>
      <c r="F39" s="156"/>
      <c r="G39" s="156"/>
      <c r="H39" s="156"/>
      <c r="I39" s="156"/>
      <c r="J39" s="156"/>
      <c r="K39" s="156"/>
      <c r="L39" s="156"/>
    </row>
    <row r="40" spans="1:17" ht="14.25" customHeight="1" x14ac:dyDescent="0.2">
      <c r="A40" s="156"/>
      <c r="B40" s="156"/>
      <c r="C40" s="156"/>
      <c r="D40" s="156"/>
      <c r="E40" s="156"/>
      <c r="F40" s="156"/>
      <c r="G40" s="156"/>
      <c r="H40" s="156"/>
      <c r="I40" s="156"/>
      <c r="J40" s="156"/>
      <c r="K40" s="156"/>
      <c r="L40" s="156"/>
    </row>
    <row r="41" spans="1:17" ht="14.25" customHeight="1" x14ac:dyDescent="0.2">
      <c r="A41" s="156"/>
      <c r="B41" s="156"/>
      <c r="C41" s="156"/>
      <c r="D41" s="156"/>
      <c r="E41" s="156"/>
      <c r="F41" s="156"/>
      <c r="G41" s="156"/>
      <c r="H41" s="156"/>
      <c r="I41" s="156"/>
      <c r="J41" s="156"/>
      <c r="K41" s="156"/>
      <c r="L41" s="156"/>
    </row>
    <row r="42" spans="1:17" ht="14.25" customHeight="1" x14ac:dyDescent="0.2">
      <c r="A42" s="156"/>
      <c r="B42" s="156"/>
      <c r="C42" s="156"/>
      <c r="D42" s="156"/>
      <c r="E42" s="156"/>
      <c r="F42" s="156"/>
      <c r="G42" s="156"/>
      <c r="H42" s="156"/>
      <c r="I42" s="156"/>
      <c r="J42" s="156"/>
      <c r="K42" s="156"/>
      <c r="L42" s="156"/>
    </row>
    <row r="43" spans="1:17" ht="14.25" customHeight="1" x14ac:dyDescent="0.2">
      <c r="A43" s="156"/>
      <c r="B43" s="156"/>
      <c r="C43" s="156"/>
      <c r="D43" s="156"/>
      <c r="E43" s="156"/>
      <c r="F43" s="156"/>
      <c r="G43" s="156"/>
      <c r="H43" s="156"/>
      <c r="I43" s="156"/>
      <c r="J43" s="156"/>
      <c r="K43" s="156"/>
      <c r="L43" s="156"/>
    </row>
    <row r="44" spans="1:17" ht="14.25" customHeight="1" x14ac:dyDescent="0.2">
      <c r="A44" s="156"/>
      <c r="B44" s="156"/>
      <c r="C44" s="156"/>
      <c r="D44" s="156"/>
      <c r="E44" s="156"/>
      <c r="F44" s="156"/>
      <c r="G44" s="156"/>
      <c r="H44" s="156"/>
      <c r="I44" s="156"/>
      <c r="J44" s="156"/>
      <c r="K44" s="156"/>
      <c r="L44" s="156"/>
    </row>
    <row r="45" spans="1:17" ht="14.25" customHeight="1" x14ac:dyDescent="0.2">
      <c r="A45" s="156"/>
      <c r="B45" s="156"/>
      <c r="C45" s="156"/>
      <c r="D45" s="156"/>
      <c r="E45" s="156"/>
      <c r="F45" s="156"/>
      <c r="G45" s="156"/>
      <c r="H45" s="156"/>
      <c r="I45" s="156"/>
      <c r="J45" s="156"/>
      <c r="K45" s="156"/>
      <c r="L45" s="156"/>
    </row>
    <row r="46" spans="1:17" ht="14.25" customHeight="1" x14ac:dyDescent="0.2">
      <c r="A46" s="156"/>
      <c r="B46" s="156"/>
      <c r="C46" s="156"/>
      <c r="D46" s="156"/>
      <c r="E46" s="156"/>
      <c r="F46" s="156"/>
      <c r="G46" s="156"/>
      <c r="H46" s="156"/>
      <c r="I46" s="156"/>
      <c r="J46" s="156"/>
      <c r="K46" s="156"/>
      <c r="L46" s="156"/>
    </row>
    <row r="47" spans="1:17" ht="14.25" customHeight="1" x14ac:dyDescent="0.2">
      <c r="A47" s="156"/>
      <c r="B47" s="156"/>
      <c r="C47" s="156"/>
      <c r="D47" s="156"/>
      <c r="E47" s="156"/>
      <c r="F47" s="156"/>
      <c r="G47" s="156"/>
      <c r="H47" s="156"/>
      <c r="I47" s="156"/>
      <c r="J47" s="156"/>
      <c r="K47" s="156"/>
      <c r="L47" s="156"/>
    </row>
    <row r="48" spans="1:17" ht="14.25" customHeight="1" x14ac:dyDescent="0.2">
      <c r="A48" s="156"/>
      <c r="B48" s="156"/>
      <c r="C48" s="156"/>
      <c r="D48" s="156"/>
      <c r="E48" s="156"/>
      <c r="F48" s="156"/>
      <c r="G48" s="156"/>
      <c r="H48" s="156"/>
      <c r="I48" s="156"/>
      <c r="J48" s="156"/>
      <c r="K48" s="156"/>
      <c r="L48" s="156"/>
    </row>
    <row r="49" spans="1:12" ht="14.25" customHeight="1" x14ac:dyDescent="0.2">
      <c r="A49" s="156"/>
      <c r="B49" s="156"/>
      <c r="C49" s="156"/>
      <c r="D49" s="156"/>
      <c r="E49" s="156"/>
      <c r="F49" s="156"/>
      <c r="G49" s="156"/>
      <c r="H49" s="156"/>
      <c r="I49" s="156"/>
      <c r="J49" s="156"/>
      <c r="K49" s="156"/>
      <c r="L49" s="156"/>
    </row>
    <row r="50" spans="1:12" ht="14.25" customHeight="1" x14ac:dyDescent="0.2">
      <c r="A50" s="156"/>
      <c r="B50" s="156"/>
      <c r="C50" s="156"/>
      <c r="D50" s="156"/>
      <c r="E50" s="156"/>
      <c r="F50" s="156"/>
      <c r="G50" s="156"/>
      <c r="H50" s="156"/>
      <c r="I50" s="156"/>
      <c r="J50" s="156"/>
      <c r="K50" s="156"/>
      <c r="L50" s="156"/>
    </row>
    <row r="51" spans="1:12" ht="14.25" customHeight="1" x14ac:dyDescent="0.2">
      <c r="A51" s="156"/>
      <c r="B51" s="156"/>
      <c r="C51" s="156"/>
      <c r="D51" s="156"/>
      <c r="E51" s="156"/>
      <c r="F51" s="156"/>
      <c r="G51" s="156"/>
      <c r="H51" s="156"/>
      <c r="I51" s="156"/>
      <c r="J51" s="156"/>
      <c r="K51" s="156"/>
      <c r="L51" s="156"/>
    </row>
    <row r="52" spans="1:12" ht="14.25" customHeight="1" x14ac:dyDescent="0.2">
      <c r="A52" s="156"/>
      <c r="B52" s="156"/>
      <c r="C52" s="156"/>
      <c r="D52" s="156"/>
      <c r="E52" s="156"/>
      <c r="F52" s="156"/>
      <c r="G52" s="156"/>
      <c r="H52" s="156"/>
      <c r="I52" s="156"/>
      <c r="J52" s="156"/>
      <c r="K52" s="156"/>
      <c r="L52" s="156"/>
    </row>
    <row r="53" spans="1:12" ht="14.25" customHeight="1" x14ac:dyDescent="0.2">
      <c r="A53" s="156"/>
      <c r="B53" s="156"/>
      <c r="C53" s="156"/>
      <c r="D53" s="156"/>
      <c r="E53" s="156"/>
      <c r="F53" s="156"/>
      <c r="G53" s="156"/>
      <c r="H53" s="156"/>
      <c r="I53" s="156"/>
      <c r="J53" s="156"/>
      <c r="K53" s="156"/>
      <c r="L53" s="156"/>
    </row>
    <row r="54" spans="1:12" ht="14.25" customHeight="1" x14ac:dyDescent="0.2">
      <c r="A54" s="156"/>
      <c r="B54" s="156"/>
      <c r="C54" s="156"/>
      <c r="D54" s="156"/>
      <c r="E54" s="156"/>
      <c r="F54" s="156"/>
      <c r="G54" s="156"/>
      <c r="H54" s="156"/>
      <c r="I54" s="156"/>
      <c r="J54" s="156"/>
      <c r="K54" s="156"/>
      <c r="L54" s="156"/>
    </row>
    <row r="55" spans="1:12" ht="14.25" customHeight="1" x14ac:dyDescent="0.2">
      <c r="A55" s="156"/>
      <c r="B55" s="156"/>
      <c r="C55" s="156"/>
      <c r="D55" s="156"/>
      <c r="E55" s="156"/>
      <c r="F55" s="156"/>
      <c r="G55" s="156"/>
      <c r="H55" s="156"/>
      <c r="I55" s="156"/>
      <c r="J55" s="156"/>
      <c r="K55" s="156"/>
      <c r="L55" s="156"/>
    </row>
    <row r="56" spans="1:12" ht="14.25" customHeight="1" x14ac:dyDescent="0.2">
      <c r="A56" s="156"/>
      <c r="B56" s="156"/>
      <c r="C56" s="156"/>
      <c r="D56" s="156"/>
      <c r="E56" s="156"/>
      <c r="F56" s="156"/>
      <c r="G56" s="156"/>
      <c r="H56" s="156"/>
      <c r="I56" s="156"/>
      <c r="J56" s="156"/>
      <c r="K56" s="156"/>
      <c r="L56" s="156"/>
    </row>
    <row r="57" spans="1:12" ht="14.25" customHeight="1" x14ac:dyDescent="0.2">
      <c r="A57" s="156"/>
      <c r="B57" s="156"/>
      <c r="C57" s="156"/>
      <c r="D57" s="156"/>
      <c r="E57" s="156"/>
      <c r="F57" s="156"/>
      <c r="G57" s="156"/>
      <c r="H57" s="156"/>
      <c r="I57" s="156"/>
      <c r="J57" s="156"/>
      <c r="K57" s="156"/>
      <c r="L57" s="156"/>
    </row>
    <row r="58" spans="1:12" ht="14.25" customHeight="1" x14ac:dyDescent="0.2">
      <c r="A58" s="156"/>
      <c r="B58" s="156"/>
      <c r="C58" s="156"/>
      <c r="D58" s="156"/>
      <c r="E58" s="156"/>
      <c r="F58" s="156"/>
      <c r="G58" s="156"/>
      <c r="H58" s="156"/>
      <c r="I58" s="156"/>
      <c r="J58" s="156"/>
      <c r="K58" s="156"/>
      <c r="L58" s="156"/>
    </row>
    <row r="59" spans="1:12" ht="14.25" customHeight="1" x14ac:dyDescent="0.2">
      <c r="A59" s="156"/>
      <c r="B59" s="156"/>
      <c r="C59" s="156"/>
      <c r="D59" s="156"/>
      <c r="E59" s="156"/>
      <c r="F59" s="156"/>
      <c r="G59" s="156"/>
      <c r="H59" s="156"/>
      <c r="I59" s="156"/>
      <c r="J59" s="156"/>
      <c r="K59" s="156"/>
      <c r="L59" s="156"/>
    </row>
    <row r="60" spans="1:12" ht="14.25" customHeight="1" x14ac:dyDescent="0.2">
      <c r="A60" s="156"/>
      <c r="B60" s="156"/>
      <c r="C60" s="156"/>
      <c r="D60" s="156"/>
      <c r="E60" s="156"/>
      <c r="F60" s="156"/>
      <c r="G60" s="156"/>
      <c r="H60" s="156"/>
      <c r="I60" s="156"/>
      <c r="J60" s="156"/>
      <c r="K60" s="156"/>
      <c r="L60" s="156"/>
    </row>
    <row r="61" spans="1:12" ht="14.25" customHeight="1" x14ac:dyDescent="0.2">
      <c r="A61" s="156"/>
      <c r="B61" s="156"/>
      <c r="C61" s="156"/>
      <c r="D61" s="156"/>
      <c r="E61" s="156"/>
      <c r="F61" s="156"/>
      <c r="G61" s="156"/>
      <c r="H61" s="156"/>
      <c r="I61" s="156"/>
      <c r="J61" s="156"/>
      <c r="K61" s="156"/>
      <c r="L61" s="156"/>
    </row>
    <row r="62" spans="1:12" x14ac:dyDescent="0.2">
      <c r="A62" s="156"/>
      <c r="B62" s="156"/>
      <c r="C62" s="156"/>
      <c r="D62" s="156"/>
      <c r="E62" s="156"/>
      <c r="F62" s="156"/>
      <c r="G62" s="156"/>
      <c r="H62" s="156"/>
      <c r="I62" s="156"/>
      <c r="J62" s="156"/>
      <c r="K62" s="156"/>
      <c r="L62" s="156"/>
    </row>
    <row r="63" spans="1:12" x14ac:dyDescent="0.2">
      <c r="A63" s="156"/>
      <c r="B63" s="156"/>
      <c r="C63" s="156"/>
      <c r="D63" s="156"/>
      <c r="E63" s="156"/>
      <c r="F63" s="156"/>
      <c r="G63" s="156"/>
      <c r="H63" s="156"/>
      <c r="I63" s="156"/>
      <c r="J63" s="156"/>
      <c r="K63" s="156"/>
      <c r="L63" s="156"/>
    </row>
    <row r="64" spans="1:12" x14ac:dyDescent="0.2">
      <c r="A64" s="156"/>
      <c r="B64" s="156"/>
      <c r="C64" s="156"/>
      <c r="D64" s="156"/>
      <c r="E64" s="156"/>
      <c r="F64" s="156"/>
      <c r="G64" s="156"/>
      <c r="H64" s="156"/>
      <c r="I64" s="156"/>
      <c r="J64" s="156"/>
      <c r="K64" s="156"/>
      <c r="L64" s="156"/>
    </row>
    <row r="65" spans="1:12" x14ac:dyDescent="0.2">
      <c r="A65" s="156"/>
      <c r="B65" s="156"/>
      <c r="C65" s="156"/>
      <c r="D65" s="156"/>
      <c r="E65" s="156"/>
      <c r="F65" s="156"/>
      <c r="G65" s="156"/>
      <c r="H65" s="156"/>
      <c r="I65" s="156"/>
      <c r="J65" s="156"/>
      <c r="K65" s="156"/>
      <c r="L65" s="156"/>
    </row>
    <row r="66" spans="1:12" x14ac:dyDescent="0.2">
      <c r="A66" s="156"/>
      <c r="B66" s="156"/>
      <c r="C66" s="156"/>
      <c r="D66" s="156"/>
      <c r="E66" s="156"/>
      <c r="F66" s="156"/>
      <c r="G66" s="156"/>
      <c r="H66" s="156"/>
      <c r="I66" s="156"/>
      <c r="J66" s="156"/>
      <c r="K66" s="156"/>
      <c r="L66" s="156"/>
    </row>
    <row r="67" spans="1:12" x14ac:dyDescent="0.2">
      <c r="A67" s="156"/>
      <c r="B67" s="156"/>
      <c r="C67" s="156"/>
      <c r="D67" s="156"/>
      <c r="E67" s="156"/>
      <c r="F67" s="156"/>
      <c r="G67" s="156"/>
      <c r="H67" s="156"/>
      <c r="I67" s="156"/>
      <c r="J67" s="156"/>
      <c r="K67" s="156"/>
      <c r="L67" s="156"/>
    </row>
    <row r="68" spans="1:12" x14ac:dyDescent="0.2">
      <c r="A68" s="156"/>
      <c r="B68" s="156"/>
      <c r="C68" s="156"/>
      <c r="D68" s="156"/>
      <c r="E68" s="156"/>
      <c r="F68" s="156"/>
      <c r="G68" s="156"/>
      <c r="H68" s="156"/>
      <c r="I68" s="156"/>
      <c r="J68" s="156"/>
      <c r="K68" s="156"/>
      <c r="L68" s="156"/>
    </row>
  </sheetData>
  <mergeCells count="36">
    <mergeCell ref="N2:Z32"/>
    <mergeCell ref="C6:E6"/>
    <mergeCell ref="G7:J16"/>
    <mergeCell ref="H19:I19"/>
    <mergeCell ref="C20:E20"/>
    <mergeCell ref="I4:J4"/>
    <mergeCell ref="C13:E13"/>
    <mergeCell ref="A22:K26"/>
    <mergeCell ref="A6:B6"/>
    <mergeCell ref="A7:B7"/>
    <mergeCell ref="C7:E7"/>
    <mergeCell ref="A8:B8"/>
    <mergeCell ref="C8:E8"/>
    <mergeCell ref="A9:B9"/>
    <mergeCell ref="C9:E9"/>
    <mergeCell ref="A16:B16"/>
    <mergeCell ref="C16:E16"/>
    <mergeCell ref="A17:B17"/>
    <mergeCell ref="C17:E17"/>
    <mergeCell ref="C18:E18"/>
    <mergeCell ref="A34:L68"/>
    <mergeCell ref="A19:B19"/>
    <mergeCell ref="C19:E19"/>
    <mergeCell ref="A21:B21"/>
    <mergeCell ref="A15:B15"/>
    <mergeCell ref="C15:E15"/>
    <mergeCell ref="D4:F4"/>
    <mergeCell ref="A14:B14"/>
    <mergeCell ref="C14:E14"/>
    <mergeCell ref="A10:B10"/>
    <mergeCell ref="C10:E10"/>
    <mergeCell ref="A11:B11"/>
    <mergeCell ref="C11:E11"/>
    <mergeCell ref="A12:B12"/>
    <mergeCell ref="C12:E12"/>
    <mergeCell ref="A13:B13"/>
  </mergeCells>
  <dataValidations count="8">
    <dataValidation type="list" allowBlank="1" showInputMessage="1" showErrorMessage="1" sqref="C14:E14" xr:uid="{00000000-0002-0000-0000-000000000000}">
      <formula1>Structural</formula1>
    </dataValidation>
    <dataValidation type="list" allowBlank="1" showInputMessage="1" showErrorMessage="1" sqref="C15:E15" xr:uid="{00000000-0002-0000-0000-000001000000}">
      <formula1>TMRequirement</formula1>
    </dataValidation>
    <dataValidation type="list" allowBlank="1" showInputMessage="1" showErrorMessage="1" sqref="C16:E16" xr:uid="{00000000-0002-0000-0000-000002000000}">
      <formula1>AccessRequirement</formula1>
    </dataValidation>
    <dataValidation type="list" allowBlank="1" showInputMessage="1" showErrorMessage="1" sqref="C17:E17 C18" xr:uid="{00000000-0002-0000-0000-000003000000}">
      <formula1>PreSite</formula1>
    </dataValidation>
    <dataValidation type="list" allowBlank="1" showInputMessage="1" showErrorMessage="1" sqref="C19:E19" xr:uid="{00000000-0002-0000-0000-000004000000}">
      <formula1>OverpumpingDrawoff</formula1>
    </dataValidation>
    <dataValidation type="list" allowBlank="1" showInputMessage="1" showErrorMessage="1" sqref="C9:E9" xr:uid="{00000000-0002-0000-0000-000005000000}">
      <formula1>PipeSize</formula1>
    </dataValidation>
    <dataValidation type="list" allowBlank="1" showInputMessage="1" showErrorMessage="1" sqref="C10:E10" xr:uid="{00000000-0002-0000-0000-000006000000}">
      <formula1>PipeLength</formula1>
    </dataValidation>
    <dataValidation type="list" allowBlank="1" showInputMessage="1" showErrorMessage="1" sqref="C11:E11" xr:uid="{00000000-0002-0000-0000-000007000000}">
      <formula1>Impact</formula1>
    </dataValidation>
  </dataValidation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0"/>
  <sheetViews>
    <sheetView showGridLines="0" workbookViewId="0">
      <selection activeCell="B2" sqref="B2"/>
    </sheetView>
  </sheetViews>
  <sheetFormatPr defaultRowHeight="14.25" x14ac:dyDescent="0.2"/>
  <cols>
    <col min="1" max="1" width="10.5" customWidth="1"/>
  </cols>
  <sheetData>
    <row r="1" spans="1:15" ht="15" thickBot="1" x14ac:dyDescent="0.25">
      <c r="A1" t="s">
        <v>33</v>
      </c>
    </row>
    <row r="2" spans="1:15" x14ac:dyDescent="0.2">
      <c r="A2" s="30"/>
      <c r="B2" s="31"/>
      <c r="C2" s="31"/>
      <c r="D2" s="31"/>
      <c r="E2" s="31"/>
      <c r="F2" s="31"/>
      <c r="G2" s="31"/>
      <c r="H2" s="31"/>
      <c r="I2" s="31"/>
      <c r="J2" s="31"/>
      <c r="K2" s="31"/>
      <c r="L2" s="31"/>
      <c r="M2" s="31"/>
      <c r="N2" s="31"/>
      <c r="O2" s="32"/>
    </row>
    <row r="3" spans="1:15" x14ac:dyDescent="0.2">
      <c r="A3" s="33"/>
      <c r="O3" s="34"/>
    </row>
    <row r="4" spans="1:15" x14ac:dyDescent="0.2">
      <c r="A4" s="33"/>
      <c r="O4" s="34"/>
    </row>
    <row r="5" spans="1:15" x14ac:dyDescent="0.2">
      <c r="A5" s="33"/>
      <c r="O5" s="34"/>
    </row>
    <row r="6" spans="1:15" x14ac:dyDescent="0.2">
      <c r="A6" s="33"/>
      <c r="O6" s="34"/>
    </row>
    <row r="7" spans="1:15" x14ac:dyDescent="0.2">
      <c r="A7" s="33"/>
      <c r="O7" s="34"/>
    </row>
    <row r="8" spans="1:15" x14ac:dyDescent="0.2">
      <c r="A8" s="33"/>
      <c r="O8" s="34"/>
    </row>
    <row r="9" spans="1:15" x14ac:dyDescent="0.2">
      <c r="A9" s="33"/>
      <c r="O9" s="34"/>
    </row>
    <row r="10" spans="1:15" x14ac:dyDescent="0.2">
      <c r="A10" s="33"/>
      <c r="O10" s="34"/>
    </row>
    <row r="11" spans="1:15" x14ac:dyDescent="0.2">
      <c r="A11" s="33"/>
      <c r="O11" s="34"/>
    </row>
    <row r="12" spans="1:15" x14ac:dyDescent="0.2">
      <c r="A12" s="33"/>
      <c r="O12" s="34"/>
    </row>
    <row r="13" spans="1:15" x14ac:dyDescent="0.2">
      <c r="A13" s="33"/>
      <c r="O13" s="34"/>
    </row>
    <row r="14" spans="1:15" x14ac:dyDescent="0.2">
      <c r="A14" s="33"/>
      <c r="O14" s="34"/>
    </row>
    <row r="15" spans="1:15" x14ac:dyDescent="0.2">
      <c r="A15" s="33"/>
      <c r="O15" s="34"/>
    </row>
    <row r="16" spans="1:15" x14ac:dyDescent="0.2">
      <c r="A16" s="33"/>
      <c r="O16" s="34"/>
    </row>
    <row r="17" spans="1:15" x14ac:dyDescent="0.2">
      <c r="A17" s="33"/>
      <c r="O17" s="34"/>
    </row>
    <row r="18" spans="1:15" x14ac:dyDescent="0.2">
      <c r="A18" s="33"/>
      <c r="O18" s="34"/>
    </row>
    <row r="19" spans="1:15" x14ac:dyDescent="0.2">
      <c r="A19" s="33"/>
      <c r="O19" s="34"/>
    </row>
    <row r="20" spans="1:15" x14ac:dyDescent="0.2">
      <c r="A20" s="33"/>
      <c r="O20" s="34"/>
    </row>
    <row r="21" spans="1:15" x14ac:dyDescent="0.2">
      <c r="A21" s="33"/>
      <c r="O21" s="34"/>
    </row>
    <row r="22" spans="1:15" x14ac:dyDescent="0.2">
      <c r="A22" s="33"/>
      <c r="O22" s="34"/>
    </row>
    <row r="23" spans="1:15" x14ac:dyDescent="0.2">
      <c r="A23" s="33"/>
      <c r="O23" s="34"/>
    </row>
    <row r="24" spans="1:15" x14ac:dyDescent="0.2">
      <c r="A24" s="33"/>
      <c r="O24" s="34"/>
    </row>
    <row r="25" spans="1:15" x14ac:dyDescent="0.2">
      <c r="A25" s="33"/>
      <c r="O25" s="34"/>
    </row>
    <row r="26" spans="1:15" x14ac:dyDescent="0.2">
      <c r="A26" s="33"/>
      <c r="O26" s="34"/>
    </row>
    <row r="27" spans="1:15" x14ac:dyDescent="0.2">
      <c r="A27" s="33"/>
      <c r="O27" s="34"/>
    </row>
    <row r="28" spans="1:15" x14ac:dyDescent="0.2">
      <c r="A28" s="33"/>
      <c r="O28" s="34"/>
    </row>
    <row r="29" spans="1:15" x14ac:dyDescent="0.2">
      <c r="A29" s="33"/>
      <c r="O29" s="34"/>
    </row>
    <row r="30" spans="1:15" ht="15" thickBot="1" x14ac:dyDescent="0.25">
      <c r="A30" s="35"/>
      <c r="B30" s="36"/>
      <c r="C30" s="36"/>
      <c r="D30" s="36"/>
      <c r="E30" s="36"/>
      <c r="F30" s="36"/>
      <c r="G30" s="36"/>
      <c r="H30" s="36"/>
      <c r="I30" s="36"/>
      <c r="J30" s="36"/>
      <c r="K30" s="36"/>
      <c r="L30" s="36"/>
      <c r="M30" s="36"/>
      <c r="N30" s="36"/>
      <c r="O30" s="37"/>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37"/>
  <sheetViews>
    <sheetView zoomScale="85" zoomScaleNormal="85" workbookViewId="0">
      <selection activeCell="A2" sqref="A2:F15"/>
    </sheetView>
  </sheetViews>
  <sheetFormatPr defaultRowHeight="14.25" x14ac:dyDescent="0.2"/>
  <cols>
    <col min="15" max="15" width="8.875" customWidth="1"/>
    <col min="16" max="16" width="9" customWidth="1"/>
  </cols>
  <sheetData>
    <row r="1" spans="1:16" ht="15" thickBot="1" x14ac:dyDescent="0.25"/>
    <row r="2" spans="1:16" x14ac:dyDescent="0.2">
      <c r="A2" s="131" t="s">
        <v>34</v>
      </c>
      <c r="B2" s="132"/>
      <c r="C2" s="132"/>
      <c r="D2" s="132"/>
      <c r="E2" s="132"/>
      <c r="F2" s="133"/>
      <c r="H2" s="140"/>
      <c r="I2" s="141"/>
      <c r="J2" s="141"/>
      <c r="K2" s="141"/>
      <c r="L2" s="141"/>
      <c r="M2" s="142"/>
    </row>
    <row r="3" spans="1:16" x14ac:dyDescent="0.2">
      <c r="A3" s="134"/>
      <c r="B3" s="135"/>
      <c r="C3" s="135"/>
      <c r="D3" s="135"/>
      <c r="E3" s="135"/>
      <c r="F3" s="136"/>
      <c r="H3" s="143"/>
      <c r="I3" s="144"/>
      <c r="J3" s="144"/>
      <c r="K3" s="144"/>
      <c r="L3" s="144"/>
      <c r="M3" s="145"/>
    </row>
    <row r="4" spans="1:16" x14ac:dyDescent="0.2">
      <c r="A4" s="134"/>
      <c r="B4" s="135"/>
      <c r="C4" s="135"/>
      <c r="D4" s="135"/>
      <c r="E4" s="135"/>
      <c r="F4" s="136"/>
      <c r="H4" s="143"/>
      <c r="I4" s="144"/>
      <c r="J4" s="144"/>
      <c r="K4" s="144"/>
      <c r="L4" s="144"/>
      <c r="M4" s="145"/>
      <c r="N4" s="97"/>
      <c r="O4" s="97"/>
      <c r="P4" s="97"/>
    </row>
    <row r="5" spans="1:16" x14ac:dyDescent="0.2">
      <c r="A5" s="134"/>
      <c r="B5" s="135"/>
      <c r="C5" s="135"/>
      <c r="D5" s="135"/>
      <c r="E5" s="135"/>
      <c r="F5" s="136"/>
      <c r="H5" s="143"/>
      <c r="I5" s="144"/>
      <c r="J5" s="144"/>
      <c r="K5" s="144"/>
      <c r="L5" s="144"/>
      <c r="M5" s="145"/>
      <c r="N5" s="97"/>
      <c r="O5" s="97"/>
      <c r="P5" s="97"/>
    </row>
    <row r="6" spans="1:16" x14ac:dyDescent="0.2">
      <c r="A6" s="134"/>
      <c r="B6" s="135"/>
      <c r="C6" s="135"/>
      <c r="D6" s="135"/>
      <c r="E6" s="135"/>
      <c r="F6" s="136"/>
      <c r="H6" s="143"/>
      <c r="I6" s="144"/>
      <c r="J6" s="144"/>
      <c r="K6" s="144"/>
      <c r="L6" s="144"/>
      <c r="M6" s="145"/>
      <c r="N6" s="97"/>
      <c r="O6" s="97"/>
      <c r="P6" s="97"/>
    </row>
    <row r="7" spans="1:16" x14ac:dyDescent="0.2">
      <c r="A7" s="134"/>
      <c r="B7" s="135"/>
      <c r="C7" s="135"/>
      <c r="D7" s="135"/>
      <c r="E7" s="135"/>
      <c r="F7" s="136"/>
      <c r="H7" s="143"/>
      <c r="I7" s="144"/>
      <c r="J7" s="144"/>
      <c r="K7" s="144"/>
      <c r="L7" s="144"/>
      <c r="M7" s="145"/>
      <c r="N7" s="97"/>
      <c r="O7" s="97"/>
      <c r="P7" s="97"/>
    </row>
    <row r="8" spans="1:16" x14ac:dyDescent="0.2">
      <c r="A8" s="134"/>
      <c r="B8" s="135"/>
      <c r="C8" s="135"/>
      <c r="D8" s="135"/>
      <c r="E8" s="135"/>
      <c r="F8" s="136"/>
      <c r="H8" s="143"/>
      <c r="I8" s="144"/>
      <c r="J8" s="144"/>
      <c r="K8" s="144"/>
      <c r="L8" s="144"/>
      <c r="M8" s="145"/>
      <c r="N8" s="97"/>
      <c r="O8" s="97"/>
      <c r="P8" s="97"/>
    </row>
    <row r="9" spans="1:16" x14ac:dyDescent="0.2">
      <c r="A9" s="134"/>
      <c r="B9" s="135"/>
      <c r="C9" s="135"/>
      <c r="D9" s="135"/>
      <c r="E9" s="135"/>
      <c r="F9" s="136"/>
      <c r="H9" s="143"/>
      <c r="I9" s="144"/>
      <c r="J9" s="144"/>
      <c r="K9" s="144"/>
      <c r="L9" s="144"/>
      <c r="M9" s="145"/>
      <c r="N9" s="97"/>
      <c r="O9" s="97"/>
      <c r="P9" s="97"/>
    </row>
    <row r="10" spans="1:16" x14ac:dyDescent="0.2">
      <c r="A10" s="134"/>
      <c r="B10" s="135"/>
      <c r="C10" s="135"/>
      <c r="D10" s="135"/>
      <c r="E10" s="135"/>
      <c r="F10" s="136"/>
      <c r="H10" s="143"/>
      <c r="I10" s="144"/>
      <c r="J10" s="144"/>
      <c r="K10" s="144"/>
      <c r="L10" s="144"/>
      <c r="M10" s="145"/>
      <c r="N10" s="97"/>
      <c r="O10" s="97"/>
    </row>
    <row r="11" spans="1:16" x14ac:dyDescent="0.2">
      <c r="A11" s="134"/>
      <c r="B11" s="135"/>
      <c r="C11" s="135"/>
      <c r="D11" s="135"/>
      <c r="E11" s="135"/>
      <c r="F11" s="136"/>
      <c r="H11" s="143"/>
      <c r="I11" s="144"/>
      <c r="J11" s="144"/>
      <c r="K11" s="144"/>
      <c r="L11" s="144"/>
      <c r="M11" s="145"/>
      <c r="N11" s="97"/>
      <c r="O11" s="97"/>
      <c r="P11" s="97"/>
    </row>
    <row r="12" spans="1:16" x14ac:dyDescent="0.2">
      <c r="A12" s="134"/>
      <c r="B12" s="135"/>
      <c r="C12" s="135"/>
      <c r="D12" s="135"/>
      <c r="E12" s="135"/>
      <c r="F12" s="136"/>
      <c r="H12" s="143"/>
      <c r="I12" s="144"/>
      <c r="J12" s="144"/>
      <c r="K12" s="144"/>
      <c r="L12" s="144"/>
      <c r="M12" s="145"/>
      <c r="N12" s="97"/>
      <c r="O12" s="97"/>
      <c r="P12" s="97"/>
    </row>
    <row r="13" spans="1:16" x14ac:dyDescent="0.2">
      <c r="A13" s="134"/>
      <c r="B13" s="135"/>
      <c r="C13" s="135"/>
      <c r="D13" s="135"/>
      <c r="E13" s="135"/>
      <c r="F13" s="136"/>
      <c r="H13" s="143"/>
      <c r="I13" s="144"/>
      <c r="J13" s="144"/>
      <c r="K13" s="144"/>
      <c r="L13" s="144"/>
      <c r="M13" s="145"/>
      <c r="N13" s="97"/>
      <c r="O13" s="97"/>
      <c r="P13" s="97"/>
    </row>
    <row r="14" spans="1:16" x14ac:dyDescent="0.2">
      <c r="A14" s="134"/>
      <c r="B14" s="135"/>
      <c r="C14" s="135"/>
      <c r="D14" s="135"/>
      <c r="E14" s="135"/>
      <c r="F14" s="136"/>
      <c r="H14" s="143"/>
      <c r="I14" s="144"/>
      <c r="J14" s="144"/>
      <c r="K14" s="144"/>
      <c r="L14" s="144"/>
      <c r="M14" s="145"/>
      <c r="N14" s="97"/>
      <c r="P14" s="97"/>
    </row>
    <row r="15" spans="1:16" ht="15" thickBot="1" x14ac:dyDescent="0.25">
      <c r="A15" s="137"/>
      <c r="B15" s="138"/>
      <c r="C15" s="138"/>
      <c r="D15" s="138"/>
      <c r="E15" s="138"/>
      <c r="F15" s="139"/>
      <c r="H15" s="146"/>
      <c r="I15" s="147"/>
      <c r="J15" s="147"/>
      <c r="K15" s="147"/>
      <c r="L15" s="147"/>
      <c r="M15" s="148"/>
      <c r="N15" s="97"/>
      <c r="O15" s="97"/>
      <c r="P15" s="97"/>
    </row>
    <row r="16" spans="1:16" ht="15" thickBot="1" x14ac:dyDescent="0.25">
      <c r="J16" s="97"/>
      <c r="K16" s="97"/>
      <c r="L16" s="97"/>
      <c r="M16" s="97"/>
      <c r="N16" s="97"/>
      <c r="O16" s="97"/>
      <c r="P16" s="97"/>
    </row>
    <row r="17" spans="1:16" ht="15" thickBot="1" x14ac:dyDescent="0.25">
      <c r="A17" t="s">
        <v>35</v>
      </c>
      <c r="B17" s="149" t="s">
        <v>36</v>
      </c>
      <c r="C17" s="129"/>
      <c r="D17" s="129"/>
      <c r="E17" s="129"/>
      <c r="F17" s="130"/>
      <c r="H17" t="s">
        <v>37</v>
      </c>
      <c r="I17" s="128" t="s">
        <v>38</v>
      </c>
      <c r="J17" s="129"/>
      <c r="K17" s="129"/>
      <c r="L17" s="129"/>
      <c r="M17" s="130"/>
      <c r="N17" s="97"/>
      <c r="O17" s="97"/>
      <c r="P17" s="97"/>
    </row>
    <row r="18" spans="1:16" ht="15" thickBot="1" x14ac:dyDescent="0.25">
      <c r="J18" s="97"/>
      <c r="K18" s="97"/>
      <c r="L18" s="97"/>
      <c r="M18" s="97"/>
      <c r="N18" s="97"/>
      <c r="O18" s="97"/>
      <c r="P18" s="97"/>
    </row>
    <row r="19" spans="1:16" x14ac:dyDescent="0.2">
      <c r="A19" s="131"/>
      <c r="B19" s="132"/>
      <c r="C19" s="132"/>
      <c r="D19" s="132"/>
      <c r="E19" s="132"/>
      <c r="F19" s="133"/>
      <c r="H19" s="140"/>
      <c r="I19" s="141"/>
      <c r="J19" s="141"/>
      <c r="K19" s="141"/>
      <c r="L19" s="141"/>
      <c r="M19" s="142"/>
    </row>
    <row r="20" spans="1:16" x14ac:dyDescent="0.2">
      <c r="A20" s="134"/>
      <c r="B20" s="135"/>
      <c r="C20" s="135"/>
      <c r="D20" s="135"/>
      <c r="E20" s="135"/>
      <c r="F20" s="136"/>
      <c r="H20" s="143"/>
      <c r="I20" s="144"/>
      <c r="J20" s="144"/>
      <c r="K20" s="144"/>
      <c r="L20" s="144"/>
      <c r="M20" s="145"/>
    </row>
    <row r="21" spans="1:16" x14ac:dyDescent="0.2">
      <c r="A21" s="134"/>
      <c r="B21" s="135"/>
      <c r="C21" s="135"/>
      <c r="D21" s="135"/>
      <c r="E21" s="135"/>
      <c r="F21" s="136"/>
      <c r="H21" s="143"/>
      <c r="I21" s="144"/>
      <c r="J21" s="144"/>
      <c r="K21" s="144"/>
      <c r="L21" s="144"/>
      <c r="M21" s="145"/>
    </row>
    <row r="22" spans="1:16" x14ac:dyDescent="0.2">
      <c r="A22" s="134"/>
      <c r="B22" s="135"/>
      <c r="C22" s="135"/>
      <c r="D22" s="135"/>
      <c r="E22" s="135"/>
      <c r="F22" s="136"/>
      <c r="H22" s="143"/>
      <c r="I22" s="144"/>
      <c r="J22" s="144"/>
      <c r="K22" s="144"/>
      <c r="L22" s="144"/>
      <c r="M22" s="145"/>
    </row>
    <row r="23" spans="1:16" x14ac:dyDescent="0.2">
      <c r="A23" s="134"/>
      <c r="B23" s="135"/>
      <c r="C23" s="135"/>
      <c r="D23" s="135"/>
      <c r="E23" s="135"/>
      <c r="F23" s="136"/>
      <c r="H23" s="143"/>
      <c r="I23" s="144"/>
      <c r="J23" s="144"/>
      <c r="K23" s="144"/>
      <c r="L23" s="144"/>
      <c r="M23" s="145"/>
    </row>
    <row r="24" spans="1:16" x14ac:dyDescent="0.2">
      <c r="A24" s="134"/>
      <c r="B24" s="135"/>
      <c r="C24" s="135"/>
      <c r="D24" s="135"/>
      <c r="E24" s="135"/>
      <c r="F24" s="136"/>
      <c r="H24" s="143"/>
      <c r="I24" s="144"/>
      <c r="J24" s="144"/>
      <c r="K24" s="144"/>
      <c r="L24" s="144"/>
      <c r="M24" s="145"/>
    </row>
    <row r="25" spans="1:16" x14ac:dyDescent="0.2">
      <c r="A25" s="134"/>
      <c r="B25" s="135"/>
      <c r="C25" s="135"/>
      <c r="D25" s="135"/>
      <c r="E25" s="135"/>
      <c r="F25" s="136"/>
      <c r="H25" s="143"/>
      <c r="I25" s="144"/>
      <c r="J25" s="144"/>
      <c r="K25" s="144"/>
      <c r="L25" s="144"/>
      <c r="M25" s="145"/>
    </row>
    <row r="26" spans="1:16" x14ac:dyDescent="0.2">
      <c r="A26" s="134"/>
      <c r="B26" s="135"/>
      <c r="C26" s="135"/>
      <c r="D26" s="135"/>
      <c r="E26" s="135"/>
      <c r="F26" s="136"/>
      <c r="H26" s="143"/>
      <c r="I26" s="144"/>
      <c r="J26" s="144"/>
      <c r="K26" s="144"/>
      <c r="L26" s="144"/>
      <c r="M26" s="145"/>
    </row>
    <row r="27" spans="1:16" x14ac:dyDescent="0.2">
      <c r="A27" s="134"/>
      <c r="B27" s="135"/>
      <c r="C27" s="135"/>
      <c r="D27" s="135"/>
      <c r="E27" s="135"/>
      <c r="F27" s="136"/>
      <c r="H27" s="143"/>
      <c r="I27" s="144"/>
      <c r="J27" s="144"/>
      <c r="K27" s="144"/>
      <c r="L27" s="144"/>
      <c r="M27" s="145"/>
    </row>
    <row r="28" spans="1:16" x14ac:dyDescent="0.2">
      <c r="A28" s="134"/>
      <c r="B28" s="135"/>
      <c r="C28" s="135"/>
      <c r="D28" s="135"/>
      <c r="E28" s="135"/>
      <c r="F28" s="136"/>
      <c r="H28" s="143"/>
      <c r="I28" s="144"/>
      <c r="J28" s="144"/>
      <c r="K28" s="144"/>
      <c r="L28" s="144"/>
      <c r="M28" s="145"/>
    </row>
    <row r="29" spans="1:16" x14ac:dyDescent="0.2">
      <c r="A29" s="134"/>
      <c r="B29" s="135"/>
      <c r="C29" s="135"/>
      <c r="D29" s="135"/>
      <c r="E29" s="135"/>
      <c r="F29" s="136"/>
      <c r="H29" s="143"/>
      <c r="I29" s="144"/>
      <c r="J29" s="144"/>
      <c r="K29" s="144"/>
      <c r="L29" s="144"/>
      <c r="M29" s="145"/>
    </row>
    <row r="30" spans="1:16" x14ac:dyDescent="0.2">
      <c r="A30" s="134"/>
      <c r="B30" s="135"/>
      <c r="C30" s="135"/>
      <c r="D30" s="135"/>
      <c r="E30" s="135"/>
      <c r="F30" s="136"/>
      <c r="H30" s="143"/>
      <c r="I30" s="144"/>
      <c r="J30" s="144"/>
      <c r="K30" s="144"/>
      <c r="L30" s="144"/>
      <c r="M30" s="145"/>
    </row>
    <row r="31" spans="1:16" x14ac:dyDescent="0.2">
      <c r="A31" s="134"/>
      <c r="B31" s="135"/>
      <c r="C31" s="135"/>
      <c r="D31" s="135"/>
      <c r="E31" s="135"/>
      <c r="F31" s="136"/>
      <c r="H31" s="143"/>
      <c r="I31" s="144"/>
      <c r="J31" s="144"/>
      <c r="K31" s="144"/>
      <c r="L31" s="144"/>
      <c r="M31" s="145"/>
    </row>
    <row r="32" spans="1:16" ht="15" thickBot="1" x14ac:dyDescent="0.25">
      <c r="A32" s="137"/>
      <c r="B32" s="138"/>
      <c r="C32" s="138"/>
      <c r="D32" s="138"/>
      <c r="E32" s="138"/>
      <c r="F32" s="139"/>
      <c r="H32" s="146"/>
      <c r="I32" s="147"/>
      <c r="J32" s="147"/>
      <c r="K32" s="147"/>
      <c r="L32" s="147"/>
      <c r="M32" s="148"/>
    </row>
    <row r="33" spans="1:13" ht="15" thickBot="1" x14ac:dyDescent="0.25"/>
    <row r="34" spans="1:13" ht="15" thickBot="1" x14ac:dyDescent="0.25">
      <c r="A34" t="s">
        <v>39</v>
      </c>
      <c r="B34" s="128" t="s">
        <v>40</v>
      </c>
      <c r="C34" s="129"/>
      <c r="D34" s="129"/>
      <c r="E34" s="129"/>
      <c r="F34" s="130"/>
      <c r="H34" t="s">
        <v>41</v>
      </c>
      <c r="I34" s="128" t="s">
        <v>42</v>
      </c>
      <c r="J34" s="129"/>
      <c r="K34" s="129"/>
      <c r="L34" s="129"/>
      <c r="M34" s="130"/>
    </row>
    <row r="36" spans="1:13" ht="15.75" thickBot="1" x14ac:dyDescent="0.3">
      <c r="A36" s="98"/>
    </row>
    <row r="37" spans="1:13" x14ac:dyDescent="0.2">
      <c r="A37" s="131"/>
      <c r="B37" s="132"/>
      <c r="C37" s="132"/>
      <c r="D37" s="132"/>
      <c r="E37" s="132"/>
      <c r="F37" s="133"/>
      <c r="H37" s="140"/>
      <c r="I37" s="141"/>
      <c r="J37" s="141"/>
      <c r="K37" s="141"/>
      <c r="L37" s="141"/>
      <c r="M37" s="142"/>
    </row>
    <row r="38" spans="1:13" x14ac:dyDescent="0.2">
      <c r="A38" s="134"/>
      <c r="B38" s="135"/>
      <c r="C38" s="135"/>
      <c r="D38" s="135"/>
      <c r="E38" s="135"/>
      <c r="F38" s="136"/>
      <c r="H38" s="143"/>
      <c r="I38" s="144"/>
      <c r="J38" s="144"/>
      <c r="K38" s="144"/>
      <c r="L38" s="144"/>
      <c r="M38" s="145"/>
    </row>
    <row r="39" spans="1:13" x14ac:dyDescent="0.2">
      <c r="A39" s="134"/>
      <c r="B39" s="135"/>
      <c r="C39" s="135"/>
      <c r="D39" s="135"/>
      <c r="E39" s="135"/>
      <c r="F39" s="136"/>
      <c r="H39" s="143"/>
      <c r="I39" s="144"/>
      <c r="J39" s="144"/>
      <c r="K39" s="144"/>
      <c r="L39" s="144"/>
      <c r="M39" s="145"/>
    </row>
    <row r="40" spans="1:13" x14ac:dyDescent="0.2">
      <c r="A40" s="134"/>
      <c r="B40" s="135"/>
      <c r="C40" s="135"/>
      <c r="D40" s="135"/>
      <c r="E40" s="135"/>
      <c r="F40" s="136"/>
      <c r="H40" s="143"/>
      <c r="I40" s="144"/>
      <c r="J40" s="144"/>
      <c r="K40" s="144"/>
      <c r="L40" s="144"/>
      <c r="M40" s="145"/>
    </row>
    <row r="41" spans="1:13" x14ac:dyDescent="0.2">
      <c r="A41" s="134"/>
      <c r="B41" s="135"/>
      <c r="C41" s="135"/>
      <c r="D41" s="135"/>
      <c r="E41" s="135"/>
      <c r="F41" s="136"/>
      <c r="H41" s="143"/>
      <c r="I41" s="144"/>
      <c r="J41" s="144"/>
      <c r="K41" s="144"/>
      <c r="L41" s="144"/>
      <c r="M41" s="145"/>
    </row>
    <row r="42" spans="1:13" x14ac:dyDescent="0.2">
      <c r="A42" s="134"/>
      <c r="B42" s="135"/>
      <c r="C42" s="135"/>
      <c r="D42" s="135"/>
      <c r="E42" s="135"/>
      <c r="F42" s="136"/>
      <c r="H42" s="143"/>
      <c r="I42" s="144"/>
      <c r="J42" s="144"/>
      <c r="K42" s="144"/>
      <c r="L42" s="144"/>
      <c r="M42" s="145"/>
    </row>
    <row r="43" spans="1:13" x14ac:dyDescent="0.2">
      <c r="A43" s="134"/>
      <c r="B43" s="135"/>
      <c r="C43" s="135"/>
      <c r="D43" s="135"/>
      <c r="E43" s="135"/>
      <c r="F43" s="136"/>
      <c r="H43" s="143"/>
      <c r="I43" s="144"/>
      <c r="J43" s="144"/>
      <c r="K43" s="144"/>
      <c r="L43" s="144"/>
      <c r="M43" s="145"/>
    </row>
    <row r="44" spans="1:13" x14ac:dyDescent="0.2">
      <c r="A44" s="134"/>
      <c r="B44" s="135"/>
      <c r="C44" s="135"/>
      <c r="D44" s="135"/>
      <c r="E44" s="135"/>
      <c r="F44" s="136"/>
      <c r="H44" s="143"/>
      <c r="I44" s="144"/>
      <c r="J44" s="144"/>
      <c r="K44" s="144"/>
      <c r="L44" s="144"/>
      <c r="M44" s="145"/>
    </row>
    <row r="45" spans="1:13" x14ac:dyDescent="0.2">
      <c r="A45" s="134"/>
      <c r="B45" s="135"/>
      <c r="C45" s="135"/>
      <c r="D45" s="135"/>
      <c r="E45" s="135"/>
      <c r="F45" s="136"/>
      <c r="H45" s="143"/>
      <c r="I45" s="144"/>
      <c r="J45" s="144"/>
      <c r="K45" s="144"/>
      <c r="L45" s="144"/>
      <c r="M45" s="145"/>
    </row>
    <row r="46" spans="1:13" x14ac:dyDescent="0.2">
      <c r="A46" s="134"/>
      <c r="B46" s="135"/>
      <c r="C46" s="135"/>
      <c r="D46" s="135"/>
      <c r="E46" s="135"/>
      <c r="F46" s="136"/>
      <c r="H46" s="143"/>
      <c r="I46" s="144"/>
      <c r="J46" s="144"/>
      <c r="K46" s="144"/>
      <c r="L46" s="144"/>
      <c r="M46" s="145"/>
    </row>
    <row r="47" spans="1:13" x14ac:dyDescent="0.2">
      <c r="A47" s="134"/>
      <c r="B47" s="135"/>
      <c r="C47" s="135"/>
      <c r="D47" s="135"/>
      <c r="E47" s="135"/>
      <c r="F47" s="136"/>
      <c r="H47" s="143"/>
      <c r="I47" s="144"/>
      <c r="J47" s="144"/>
      <c r="K47" s="144"/>
      <c r="L47" s="144"/>
      <c r="M47" s="145"/>
    </row>
    <row r="48" spans="1:13" x14ac:dyDescent="0.2">
      <c r="A48" s="134"/>
      <c r="B48" s="135"/>
      <c r="C48" s="135"/>
      <c r="D48" s="135"/>
      <c r="E48" s="135"/>
      <c r="F48" s="136"/>
      <c r="H48" s="143"/>
      <c r="I48" s="144"/>
      <c r="J48" s="144"/>
      <c r="K48" s="144"/>
      <c r="L48" s="144"/>
      <c r="M48" s="145"/>
    </row>
    <row r="49" spans="1:13" x14ac:dyDescent="0.2">
      <c r="A49" s="134"/>
      <c r="B49" s="135"/>
      <c r="C49" s="135"/>
      <c r="D49" s="135"/>
      <c r="E49" s="135"/>
      <c r="F49" s="136"/>
      <c r="H49" s="143"/>
      <c r="I49" s="144"/>
      <c r="J49" s="144"/>
      <c r="K49" s="144"/>
      <c r="L49" s="144"/>
      <c r="M49" s="145"/>
    </row>
    <row r="50" spans="1:13" ht="15" thickBot="1" x14ac:dyDescent="0.25">
      <c r="A50" s="137"/>
      <c r="B50" s="138"/>
      <c r="C50" s="138"/>
      <c r="D50" s="138"/>
      <c r="E50" s="138"/>
      <c r="F50" s="139"/>
      <c r="H50" s="146"/>
      <c r="I50" s="147"/>
      <c r="J50" s="147"/>
      <c r="K50" s="147"/>
      <c r="L50" s="147"/>
      <c r="M50" s="148"/>
    </row>
    <row r="51" spans="1:13" ht="15" thickBot="1" x14ac:dyDescent="0.25">
      <c r="J51" s="97"/>
      <c r="K51" s="97"/>
      <c r="L51" s="97"/>
      <c r="M51" s="97"/>
    </row>
    <row r="52" spans="1:13" ht="15" thickBot="1" x14ac:dyDescent="0.25">
      <c r="A52" t="s">
        <v>43</v>
      </c>
      <c r="B52" s="128" t="s">
        <v>44</v>
      </c>
      <c r="C52" s="129"/>
      <c r="D52" s="129"/>
      <c r="E52" s="129"/>
      <c r="F52" s="130"/>
      <c r="H52" t="s">
        <v>45</v>
      </c>
      <c r="I52" s="128" t="s">
        <v>46</v>
      </c>
      <c r="J52" s="129"/>
      <c r="K52" s="129"/>
      <c r="L52" s="129"/>
      <c r="M52" s="130"/>
    </row>
    <row r="53" spans="1:13" ht="15" thickBot="1" x14ac:dyDescent="0.25">
      <c r="J53" s="97"/>
      <c r="K53" s="97"/>
      <c r="L53" s="97"/>
      <c r="M53" s="97"/>
    </row>
    <row r="54" spans="1:13" x14ac:dyDescent="0.2">
      <c r="A54" s="131"/>
      <c r="B54" s="132"/>
      <c r="C54" s="132"/>
      <c r="D54" s="132"/>
      <c r="E54" s="132"/>
      <c r="F54" s="133"/>
      <c r="H54" s="140"/>
      <c r="I54" s="141"/>
      <c r="J54" s="141"/>
      <c r="K54" s="141"/>
      <c r="L54" s="141"/>
      <c r="M54" s="142"/>
    </row>
    <row r="55" spans="1:13" x14ac:dyDescent="0.2">
      <c r="A55" s="134"/>
      <c r="B55" s="135"/>
      <c r="C55" s="135"/>
      <c r="D55" s="135"/>
      <c r="E55" s="135"/>
      <c r="F55" s="136"/>
      <c r="H55" s="143"/>
      <c r="I55" s="144"/>
      <c r="J55" s="144"/>
      <c r="K55" s="144"/>
      <c r="L55" s="144"/>
      <c r="M55" s="145"/>
    </row>
    <row r="56" spans="1:13" x14ac:dyDescent="0.2">
      <c r="A56" s="134"/>
      <c r="B56" s="135"/>
      <c r="C56" s="135"/>
      <c r="D56" s="135"/>
      <c r="E56" s="135"/>
      <c r="F56" s="136"/>
      <c r="H56" s="143"/>
      <c r="I56" s="144"/>
      <c r="J56" s="144"/>
      <c r="K56" s="144"/>
      <c r="L56" s="144"/>
      <c r="M56" s="145"/>
    </row>
    <row r="57" spans="1:13" x14ac:dyDescent="0.2">
      <c r="A57" s="134"/>
      <c r="B57" s="135"/>
      <c r="C57" s="135"/>
      <c r="D57" s="135"/>
      <c r="E57" s="135"/>
      <c r="F57" s="136"/>
      <c r="H57" s="143"/>
      <c r="I57" s="144"/>
      <c r="J57" s="144"/>
      <c r="K57" s="144"/>
      <c r="L57" s="144"/>
      <c r="M57" s="145"/>
    </row>
    <row r="58" spans="1:13" x14ac:dyDescent="0.2">
      <c r="A58" s="134"/>
      <c r="B58" s="135"/>
      <c r="C58" s="135"/>
      <c r="D58" s="135"/>
      <c r="E58" s="135"/>
      <c r="F58" s="136"/>
      <c r="H58" s="143"/>
      <c r="I58" s="144"/>
      <c r="J58" s="144"/>
      <c r="K58" s="144"/>
      <c r="L58" s="144"/>
      <c r="M58" s="145"/>
    </row>
    <row r="59" spans="1:13" x14ac:dyDescent="0.2">
      <c r="A59" s="134"/>
      <c r="B59" s="135"/>
      <c r="C59" s="135"/>
      <c r="D59" s="135"/>
      <c r="E59" s="135"/>
      <c r="F59" s="136"/>
      <c r="H59" s="143"/>
      <c r="I59" s="144"/>
      <c r="J59" s="144"/>
      <c r="K59" s="144"/>
      <c r="L59" s="144"/>
      <c r="M59" s="145"/>
    </row>
    <row r="60" spans="1:13" x14ac:dyDescent="0.2">
      <c r="A60" s="134"/>
      <c r="B60" s="135"/>
      <c r="C60" s="135"/>
      <c r="D60" s="135"/>
      <c r="E60" s="135"/>
      <c r="F60" s="136"/>
      <c r="H60" s="143"/>
      <c r="I60" s="144"/>
      <c r="J60" s="144"/>
      <c r="K60" s="144"/>
      <c r="L60" s="144"/>
      <c r="M60" s="145"/>
    </row>
    <row r="61" spans="1:13" x14ac:dyDescent="0.2">
      <c r="A61" s="134"/>
      <c r="B61" s="135"/>
      <c r="C61" s="135"/>
      <c r="D61" s="135"/>
      <c r="E61" s="135"/>
      <c r="F61" s="136"/>
      <c r="H61" s="143"/>
      <c r="I61" s="144"/>
      <c r="J61" s="144"/>
      <c r="K61" s="144"/>
      <c r="L61" s="144"/>
      <c r="M61" s="145"/>
    </row>
    <row r="62" spans="1:13" x14ac:dyDescent="0.2">
      <c r="A62" s="134"/>
      <c r="B62" s="135"/>
      <c r="C62" s="135"/>
      <c r="D62" s="135"/>
      <c r="E62" s="135"/>
      <c r="F62" s="136"/>
      <c r="H62" s="143"/>
      <c r="I62" s="144"/>
      <c r="J62" s="144"/>
      <c r="K62" s="144"/>
      <c r="L62" s="144"/>
      <c r="M62" s="145"/>
    </row>
    <row r="63" spans="1:13" x14ac:dyDescent="0.2">
      <c r="A63" s="134"/>
      <c r="B63" s="135"/>
      <c r="C63" s="135"/>
      <c r="D63" s="135"/>
      <c r="E63" s="135"/>
      <c r="F63" s="136"/>
      <c r="H63" s="143"/>
      <c r="I63" s="144"/>
      <c r="J63" s="144"/>
      <c r="K63" s="144"/>
      <c r="L63" s="144"/>
      <c r="M63" s="145"/>
    </row>
    <row r="64" spans="1:13" x14ac:dyDescent="0.2">
      <c r="A64" s="134"/>
      <c r="B64" s="135"/>
      <c r="C64" s="135"/>
      <c r="D64" s="135"/>
      <c r="E64" s="135"/>
      <c r="F64" s="136"/>
      <c r="H64" s="143"/>
      <c r="I64" s="144"/>
      <c r="J64" s="144"/>
      <c r="K64" s="144"/>
      <c r="L64" s="144"/>
      <c r="M64" s="145"/>
    </row>
    <row r="65" spans="1:13" x14ac:dyDescent="0.2">
      <c r="A65" s="134"/>
      <c r="B65" s="135"/>
      <c r="C65" s="135"/>
      <c r="D65" s="135"/>
      <c r="E65" s="135"/>
      <c r="F65" s="136"/>
      <c r="H65" s="143"/>
      <c r="I65" s="144"/>
      <c r="J65" s="144"/>
      <c r="K65" s="144"/>
      <c r="L65" s="144"/>
      <c r="M65" s="145"/>
    </row>
    <row r="66" spans="1:13" x14ac:dyDescent="0.2">
      <c r="A66" s="134"/>
      <c r="B66" s="135"/>
      <c r="C66" s="135"/>
      <c r="D66" s="135"/>
      <c r="E66" s="135"/>
      <c r="F66" s="136"/>
      <c r="H66" s="143"/>
      <c r="I66" s="144"/>
      <c r="J66" s="144"/>
      <c r="K66" s="144"/>
      <c r="L66" s="144"/>
      <c r="M66" s="145"/>
    </row>
    <row r="67" spans="1:13" ht="15" thickBot="1" x14ac:dyDescent="0.25">
      <c r="A67" s="137"/>
      <c r="B67" s="138"/>
      <c r="C67" s="138"/>
      <c r="D67" s="138"/>
      <c r="E67" s="138"/>
      <c r="F67" s="139"/>
      <c r="H67" s="146"/>
      <c r="I67" s="147"/>
      <c r="J67" s="147"/>
      <c r="K67" s="147"/>
      <c r="L67" s="147"/>
      <c r="M67" s="148"/>
    </row>
    <row r="68" spans="1:13" ht="15" thickBot="1" x14ac:dyDescent="0.25"/>
    <row r="69" spans="1:13" ht="15" thickBot="1" x14ac:dyDescent="0.25">
      <c r="A69" t="s">
        <v>47</v>
      </c>
      <c r="B69" s="125" t="s">
        <v>48</v>
      </c>
      <c r="C69" s="126"/>
      <c r="D69" s="126"/>
      <c r="E69" s="126"/>
      <c r="F69" s="127"/>
      <c r="H69" t="s">
        <v>49</v>
      </c>
      <c r="I69" s="128" t="s">
        <v>50</v>
      </c>
      <c r="J69" s="129"/>
      <c r="K69" s="129"/>
      <c r="L69" s="129"/>
      <c r="M69" s="130"/>
    </row>
    <row r="70" spans="1:13" ht="15" thickBot="1" x14ac:dyDescent="0.25"/>
    <row r="71" spans="1:13" x14ac:dyDescent="0.2">
      <c r="A71" s="111"/>
      <c r="B71" s="112"/>
      <c r="C71" s="112"/>
      <c r="D71" s="112"/>
      <c r="E71" s="112"/>
      <c r="F71" s="113"/>
      <c r="H71" s="111"/>
      <c r="I71" s="112"/>
      <c r="J71" s="112"/>
      <c r="K71" s="112"/>
      <c r="L71" s="112"/>
      <c r="M71" s="113"/>
    </row>
    <row r="72" spans="1:13" x14ac:dyDescent="0.2">
      <c r="A72" s="114"/>
      <c r="F72" s="115"/>
      <c r="H72" s="114"/>
      <c r="M72" s="115"/>
    </row>
    <row r="73" spans="1:13" x14ac:dyDescent="0.2">
      <c r="A73" s="114"/>
      <c r="F73" s="115"/>
      <c r="H73" s="114"/>
      <c r="M73" s="115"/>
    </row>
    <row r="74" spans="1:13" x14ac:dyDescent="0.2">
      <c r="A74" s="114"/>
      <c r="F74" s="115"/>
      <c r="H74" s="114"/>
      <c r="M74" s="115"/>
    </row>
    <row r="75" spans="1:13" x14ac:dyDescent="0.2">
      <c r="A75" s="114"/>
      <c r="F75" s="115"/>
      <c r="H75" s="114"/>
      <c r="M75" s="115"/>
    </row>
    <row r="76" spans="1:13" x14ac:dyDescent="0.2">
      <c r="A76" s="114"/>
      <c r="F76" s="115"/>
      <c r="H76" s="114"/>
      <c r="M76" s="115"/>
    </row>
    <row r="77" spans="1:13" x14ac:dyDescent="0.2">
      <c r="A77" s="114"/>
      <c r="F77" s="115"/>
      <c r="H77" s="114"/>
      <c r="M77" s="115"/>
    </row>
    <row r="78" spans="1:13" x14ac:dyDescent="0.2">
      <c r="A78" s="114"/>
      <c r="F78" s="115"/>
      <c r="H78" s="114"/>
      <c r="M78" s="115"/>
    </row>
    <row r="79" spans="1:13" x14ac:dyDescent="0.2">
      <c r="A79" s="114"/>
      <c r="F79" s="115"/>
      <c r="H79" s="114"/>
      <c r="M79" s="115"/>
    </row>
    <row r="80" spans="1:13" x14ac:dyDescent="0.2">
      <c r="A80" s="114"/>
      <c r="F80" s="115"/>
      <c r="H80" s="114"/>
      <c r="M80" s="115"/>
    </row>
    <row r="81" spans="1:13" x14ac:dyDescent="0.2">
      <c r="A81" s="114"/>
      <c r="F81" s="115"/>
      <c r="H81" s="114"/>
      <c r="M81" s="115"/>
    </row>
    <row r="82" spans="1:13" x14ac:dyDescent="0.2">
      <c r="A82" s="114"/>
      <c r="F82" s="115"/>
      <c r="H82" s="114"/>
      <c r="M82" s="115"/>
    </row>
    <row r="83" spans="1:13" x14ac:dyDescent="0.2">
      <c r="A83" s="114"/>
      <c r="F83" s="115"/>
      <c r="H83" s="114"/>
      <c r="M83" s="115"/>
    </row>
    <row r="84" spans="1:13" ht="15" thickBot="1" x14ac:dyDescent="0.25">
      <c r="A84" s="116"/>
      <c r="B84" s="117"/>
      <c r="C84" s="117"/>
      <c r="D84" s="117"/>
      <c r="E84" s="117"/>
      <c r="F84" s="118"/>
      <c r="H84" s="116"/>
      <c r="I84" s="117"/>
      <c r="J84" s="117"/>
      <c r="K84" s="117"/>
      <c r="L84" s="117"/>
      <c r="M84" s="118"/>
    </row>
    <row r="85" spans="1:13" ht="15" thickBot="1" x14ac:dyDescent="0.25"/>
    <row r="86" spans="1:13" ht="15" thickBot="1" x14ac:dyDescent="0.25">
      <c r="A86" t="s">
        <v>51</v>
      </c>
      <c r="B86" s="119"/>
      <c r="C86" s="120" t="s">
        <v>52</v>
      </c>
      <c r="D86" s="120"/>
      <c r="E86" s="120"/>
      <c r="F86" s="121"/>
      <c r="H86" t="s">
        <v>53</v>
      </c>
      <c r="I86" s="119"/>
      <c r="J86" s="120" t="s">
        <v>54</v>
      </c>
      <c r="K86" s="120"/>
      <c r="L86" s="120"/>
      <c r="M86" s="121"/>
    </row>
    <row r="87" spans="1:13" ht="15" thickBot="1" x14ac:dyDescent="0.25"/>
    <row r="88" spans="1:13" x14ac:dyDescent="0.2">
      <c r="A88" s="111"/>
      <c r="B88" s="112"/>
      <c r="C88" s="112"/>
      <c r="D88" s="112"/>
      <c r="E88" s="112"/>
      <c r="F88" s="113"/>
      <c r="H88" s="111"/>
      <c r="I88" s="112"/>
      <c r="J88" s="112"/>
      <c r="K88" s="112"/>
      <c r="L88" s="112"/>
      <c r="M88" s="113"/>
    </row>
    <row r="89" spans="1:13" x14ac:dyDescent="0.2">
      <c r="A89" s="114"/>
      <c r="F89" s="115"/>
      <c r="H89" s="114"/>
      <c r="M89" s="115"/>
    </row>
    <row r="90" spans="1:13" x14ac:dyDescent="0.2">
      <c r="A90" s="114"/>
      <c r="F90" s="115"/>
      <c r="H90" s="114"/>
      <c r="M90" s="115"/>
    </row>
    <row r="91" spans="1:13" x14ac:dyDescent="0.2">
      <c r="A91" s="114"/>
      <c r="F91" s="115"/>
      <c r="H91" s="114"/>
      <c r="M91" s="115"/>
    </row>
    <row r="92" spans="1:13" x14ac:dyDescent="0.2">
      <c r="A92" s="114"/>
      <c r="F92" s="115"/>
      <c r="H92" s="114"/>
      <c r="M92" s="115"/>
    </row>
    <row r="93" spans="1:13" x14ac:dyDescent="0.2">
      <c r="A93" s="114"/>
      <c r="F93" s="115"/>
      <c r="H93" s="114"/>
      <c r="M93" s="115"/>
    </row>
    <row r="94" spans="1:13" x14ac:dyDescent="0.2">
      <c r="A94" s="114"/>
      <c r="F94" s="115"/>
      <c r="H94" s="114"/>
      <c r="M94" s="115"/>
    </row>
    <row r="95" spans="1:13" x14ac:dyDescent="0.2">
      <c r="A95" s="114"/>
      <c r="F95" s="115"/>
      <c r="H95" s="114"/>
      <c r="M95" s="115"/>
    </row>
    <row r="96" spans="1:13" x14ac:dyDescent="0.2">
      <c r="A96" s="114"/>
      <c r="F96" s="115"/>
      <c r="H96" s="114"/>
      <c r="M96" s="115"/>
    </row>
    <row r="97" spans="1:13" x14ac:dyDescent="0.2">
      <c r="A97" s="114"/>
      <c r="F97" s="115"/>
      <c r="H97" s="114"/>
      <c r="M97" s="115"/>
    </row>
    <row r="98" spans="1:13" x14ac:dyDescent="0.2">
      <c r="A98" s="114"/>
      <c r="F98" s="115"/>
      <c r="H98" s="114"/>
      <c r="M98" s="115"/>
    </row>
    <row r="99" spans="1:13" x14ac:dyDescent="0.2">
      <c r="A99" s="114"/>
      <c r="F99" s="115"/>
      <c r="H99" s="114"/>
      <c r="M99" s="115"/>
    </row>
    <row r="100" spans="1:13" x14ac:dyDescent="0.2">
      <c r="A100" s="114"/>
      <c r="F100" s="115"/>
      <c r="H100" s="114"/>
      <c r="M100" s="115"/>
    </row>
    <row r="101" spans="1:13" ht="15" thickBot="1" x14ac:dyDescent="0.25">
      <c r="A101" s="116"/>
      <c r="B101" s="117"/>
      <c r="C101" s="117"/>
      <c r="D101" s="117"/>
      <c r="E101" s="117"/>
      <c r="F101" s="118"/>
      <c r="H101" s="116"/>
      <c r="I101" s="117"/>
      <c r="J101" s="117"/>
      <c r="K101" s="117"/>
      <c r="L101" s="117"/>
      <c r="M101" s="118"/>
    </row>
    <row r="102" spans="1:13" ht="15" thickBot="1" x14ac:dyDescent="0.25"/>
    <row r="103" spans="1:13" ht="15" thickBot="1" x14ac:dyDescent="0.25">
      <c r="A103" t="s">
        <v>55</v>
      </c>
      <c r="B103" s="119"/>
      <c r="C103" s="120" t="s">
        <v>56</v>
      </c>
      <c r="D103" s="120"/>
      <c r="E103" s="120"/>
      <c r="F103" s="121"/>
      <c r="H103" t="s">
        <v>57</v>
      </c>
      <c r="I103" s="119"/>
      <c r="J103" s="120" t="s">
        <v>58</v>
      </c>
      <c r="K103" s="120"/>
      <c r="L103" s="120"/>
      <c r="M103" s="121"/>
    </row>
    <row r="104" spans="1:13" ht="15" thickBot="1" x14ac:dyDescent="0.25"/>
    <row r="105" spans="1:13" x14ac:dyDescent="0.2">
      <c r="A105" s="111"/>
      <c r="B105" s="112"/>
      <c r="C105" s="112"/>
      <c r="D105" s="112"/>
      <c r="E105" s="112"/>
      <c r="F105" s="113"/>
      <c r="H105" s="111"/>
      <c r="I105" s="112"/>
      <c r="J105" s="112"/>
      <c r="K105" s="112"/>
      <c r="L105" s="112"/>
      <c r="M105" s="113"/>
    </row>
    <row r="106" spans="1:13" x14ac:dyDescent="0.2">
      <c r="A106" s="114"/>
      <c r="F106" s="115"/>
      <c r="H106" s="114"/>
      <c r="M106" s="115"/>
    </row>
    <row r="107" spans="1:13" x14ac:dyDescent="0.2">
      <c r="A107" s="114"/>
      <c r="F107" s="115"/>
      <c r="H107" s="114"/>
      <c r="M107" s="115"/>
    </row>
    <row r="108" spans="1:13" x14ac:dyDescent="0.2">
      <c r="A108" s="114"/>
      <c r="F108" s="115"/>
      <c r="H108" s="114"/>
      <c r="M108" s="115"/>
    </row>
    <row r="109" spans="1:13" x14ac:dyDescent="0.2">
      <c r="A109" s="114"/>
      <c r="F109" s="115"/>
      <c r="H109" s="114"/>
      <c r="M109" s="115"/>
    </row>
    <row r="110" spans="1:13" x14ac:dyDescent="0.2">
      <c r="A110" s="114"/>
      <c r="F110" s="115"/>
      <c r="H110" s="114"/>
      <c r="M110" s="115"/>
    </row>
    <row r="111" spans="1:13" x14ac:dyDescent="0.2">
      <c r="A111" s="114"/>
      <c r="F111" s="115"/>
      <c r="H111" s="114"/>
      <c r="M111" s="115"/>
    </row>
    <row r="112" spans="1:13" x14ac:dyDescent="0.2">
      <c r="A112" s="114"/>
      <c r="F112" s="115"/>
      <c r="H112" s="114"/>
      <c r="M112" s="115"/>
    </row>
    <row r="113" spans="1:13" x14ac:dyDescent="0.2">
      <c r="A113" s="114"/>
      <c r="F113" s="115"/>
      <c r="H113" s="114"/>
      <c r="M113" s="115"/>
    </row>
    <row r="114" spans="1:13" x14ac:dyDescent="0.2">
      <c r="A114" s="114"/>
      <c r="F114" s="115"/>
      <c r="H114" s="114"/>
      <c r="M114" s="115"/>
    </row>
    <row r="115" spans="1:13" x14ac:dyDescent="0.2">
      <c r="A115" s="114"/>
      <c r="F115" s="115"/>
      <c r="H115" s="114"/>
      <c r="M115" s="115"/>
    </row>
    <row r="116" spans="1:13" x14ac:dyDescent="0.2">
      <c r="A116" s="114"/>
      <c r="F116" s="115"/>
      <c r="H116" s="114"/>
      <c r="M116" s="115"/>
    </row>
    <row r="117" spans="1:13" x14ac:dyDescent="0.2">
      <c r="A117" s="114"/>
      <c r="F117" s="115"/>
      <c r="H117" s="114"/>
      <c r="M117" s="115"/>
    </row>
    <row r="118" spans="1:13" ht="15" thickBot="1" x14ac:dyDescent="0.25">
      <c r="A118" s="116"/>
      <c r="B118" s="117"/>
      <c r="C118" s="117"/>
      <c r="D118" s="117"/>
      <c r="E118" s="117"/>
      <c r="F118" s="118"/>
      <c r="H118" s="116"/>
      <c r="I118" s="117"/>
      <c r="J118" s="117"/>
      <c r="K118" s="117"/>
      <c r="L118" s="117"/>
      <c r="M118" s="118"/>
    </row>
    <row r="119" spans="1:13" ht="15" thickBot="1" x14ac:dyDescent="0.25"/>
    <row r="120" spans="1:13" ht="15" thickBot="1" x14ac:dyDescent="0.25">
      <c r="A120" t="s">
        <v>59</v>
      </c>
      <c r="B120" s="119"/>
      <c r="C120" s="120" t="s">
        <v>60</v>
      </c>
      <c r="D120" s="120"/>
      <c r="E120" s="120"/>
      <c r="F120" s="121"/>
      <c r="H120" t="s">
        <v>61</v>
      </c>
      <c r="I120" s="119"/>
      <c r="J120" s="120" t="s">
        <v>62</v>
      </c>
      <c r="K120" s="120"/>
      <c r="L120" s="120"/>
      <c r="M120" s="121"/>
    </row>
    <row r="121" spans="1:13" ht="15" thickBot="1" x14ac:dyDescent="0.25"/>
    <row r="122" spans="1:13" x14ac:dyDescent="0.2">
      <c r="A122" s="111"/>
      <c r="B122" s="112"/>
      <c r="C122" s="112"/>
      <c r="D122" s="112"/>
      <c r="E122" s="112"/>
      <c r="F122" s="113"/>
      <c r="H122" s="111"/>
      <c r="I122" s="112"/>
      <c r="J122" s="112"/>
      <c r="K122" s="112"/>
      <c r="L122" s="112"/>
      <c r="M122" s="113"/>
    </row>
    <row r="123" spans="1:13" x14ac:dyDescent="0.2">
      <c r="A123" s="114"/>
      <c r="F123" s="115"/>
      <c r="H123" s="114"/>
      <c r="M123" s="115"/>
    </row>
    <row r="124" spans="1:13" x14ac:dyDescent="0.2">
      <c r="A124" s="114"/>
      <c r="F124" s="115"/>
      <c r="H124" s="114"/>
      <c r="M124" s="115"/>
    </row>
    <row r="125" spans="1:13" x14ac:dyDescent="0.2">
      <c r="A125" s="114"/>
      <c r="F125" s="115"/>
      <c r="H125" s="114"/>
      <c r="M125" s="115"/>
    </row>
    <row r="126" spans="1:13" x14ac:dyDescent="0.2">
      <c r="A126" s="114"/>
      <c r="F126" s="115"/>
      <c r="H126" s="114"/>
      <c r="M126" s="115"/>
    </row>
    <row r="127" spans="1:13" x14ac:dyDescent="0.2">
      <c r="A127" s="114"/>
      <c r="F127" s="115"/>
      <c r="H127" s="114"/>
      <c r="M127" s="115"/>
    </row>
    <row r="128" spans="1:13" x14ac:dyDescent="0.2">
      <c r="A128" s="114"/>
      <c r="F128" s="115"/>
      <c r="H128" s="114"/>
      <c r="M128" s="115"/>
    </row>
    <row r="129" spans="1:13" x14ac:dyDescent="0.2">
      <c r="A129" s="114"/>
      <c r="F129" s="115"/>
      <c r="H129" s="114"/>
      <c r="M129" s="115"/>
    </row>
    <row r="130" spans="1:13" x14ac:dyDescent="0.2">
      <c r="A130" s="114"/>
      <c r="F130" s="115"/>
      <c r="H130" s="114"/>
      <c r="M130" s="115"/>
    </row>
    <row r="131" spans="1:13" x14ac:dyDescent="0.2">
      <c r="A131" s="114"/>
      <c r="F131" s="115"/>
      <c r="H131" s="114"/>
      <c r="M131" s="115"/>
    </row>
    <row r="132" spans="1:13" x14ac:dyDescent="0.2">
      <c r="A132" s="114"/>
      <c r="F132" s="115"/>
      <c r="H132" s="114"/>
      <c r="M132" s="115"/>
    </row>
    <row r="133" spans="1:13" x14ac:dyDescent="0.2">
      <c r="A133" s="114"/>
      <c r="F133" s="115"/>
      <c r="H133" s="114"/>
      <c r="M133" s="115"/>
    </row>
    <row r="134" spans="1:13" x14ac:dyDescent="0.2">
      <c r="A134" s="114"/>
      <c r="F134" s="115"/>
      <c r="H134" s="114"/>
      <c r="M134" s="115"/>
    </row>
    <row r="135" spans="1:13" ht="15" thickBot="1" x14ac:dyDescent="0.25">
      <c r="A135" s="116"/>
      <c r="B135" s="117"/>
      <c r="C135" s="117"/>
      <c r="D135" s="117"/>
      <c r="E135" s="117"/>
      <c r="F135" s="118"/>
      <c r="H135" s="116"/>
      <c r="I135" s="117"/>
      <c r="J135" s="117"/>
      <c r="K135" s="117"/>
      <c r="L135" s="117"/>
      <c r="M135" s="118"/>
    </row>
    <row r="136" spans="1:13" ht="15" thickBot="1" x14ac:dyDescent="0.25"/>
    <row r="137" spans="1:13" ht="15" thickBot="1" x14ac:dyDescent="0.25">
      <c r="A137" t="s">
        <v>63</v>
      </c>
      <c r="B137" s="119"/>
      <c r="C137" s="120" t="s">
        <v>64</v>
      </c>
      <c r="D137" s="120"/>
      <c r="E137" s="120"/>
      <c r="F137" s="121"/>
      <c r="H137" t="s">
        <v>65</v>
      </c>
      <c r="I137" s="119" t="s">
        <v>66</v>
      </c>
      <c r="J137" s="120"/>
      <c r="K137" s="120"/>
      <c r="L137" s="120"/>
      <c r="M137" s="121"/>
    </row>
  </sheetData>
  <mergeCells count="16">
    <mergeCell ref="B34:F34"/>
    <mergeCell ref="I34:M34"/>
    <mergeCell ref="A2:F15"/>
    <mergeCell ref="H2:M15"/>
    <mergeCell ref="I17:M17"/>
    <mergeCell ref="B17:F17"/>
    <mergeCell ref="A19:F32"/>
    <mergeCell ref="H19:M32"/>
    <mergeCell ref="B69:F69"/>
    <mergeCell ref="I69:M69"/>
    <mergeCell ref="A37:F50"/>
    <mergeCell ref="H37:M50"/>
    <mergeCell ref="B52:F52"/>
    <mergeCell ref="I52:M52"/>
    <mergeCell ref="A54:F67"/>
    <mergeCell ref="H54:M67"/>
  </mergeCells>
  <pageMargins left="0.7" right="0.7" top="0.75" bottom="0.75" header="0.3" footer="0.3"/>
  <pageSetup paperSize="9" orientation="landscape" horizontalDpi="4294967295" verticalDpi="4294967295"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I61"/>
  <sheetViews>
    <sheetView workbookViewId="0">
      <selection activeCell="Q6" sqref="Q6"/>
    </sheetView>
  </sheetViews>
  <sheetFormatPr defaultColWidth="8.875" defaultRowHeight="12.75" x14ac:dyDescent="0.2"/>
  <cols>
    <col min="1" max="1" width="1" style="40" customWidth="1"/>
    <col min="2" max="2" width="1.25" style="40" customWidth="1"/>
    <col min="3" max="3" width="0.875" style="40" customWidth="1"/>
    <col min="4" max="4" width="7.625" style="40" customWidth="1"/>
    <col min="5" max="5" width="7.125" style="40" customWidth="1"/>
    <col min="6" max="6" width="11" style="40" customWidth="1"/>
    <col min="7" max="7" width="14.375" style="40" customWidth="1"/>
    <col min="8" max="8" width="6.25" style="40" customWidth="1"/>
    <col min="9" max="9" width="2" style="40" customWidth="1"/>
    <col min="10" max="10" width="6.625" style="40" customWidth="1"/>
    <col min="11" max="11" width="8.125" style="40" customWidth="1"/>
    <col min="12" max="12" width="9" style="40" customWidth="1"/>
    <col min="13" max="13" width="6.5" style="40" hidden="1" customWidth="1"/>
    <col min="14" max="14" width="9" style="40" customWidth="1"/>
    <col min="15" max="15" width="12.625" style="40" customWidth="1"/>
    <col min="16" max="16" width="7.125" style="40" customWidth="1"/>
    <col min="17" max="17" width="8.5" style="40" customWidth="1"/>
    <col min="18" max="18" width="7.5" style="40" customWidth="1"/>
    <col min="19" max="19" width="3.125" style="40" customWidth="1"/>
    <col min="20" max="20" width="1.75" style="40" customWidth="1"/>
    <col min="21" max="21" width="5" style="40" customWidth="1"/>
    <col min="22" max="22" width="16.25" style="40" hidden="1" customWidth="1"/>
    <col min="23" max="23" width="8.125" style="40" hidden="1" customWidth="1"/>
    <col min="24" max="24" width="7.625" style="40" hidden="1" customWidth="1"/>
    <col min="25" max="25" width="7.875" style="40" hidden="1" customWidth="1"/>
    <col min="26" max="26" width="8" style="40" hidden="1" customWidth="1"/>
    <col min="27" max="27" width="9.75" style="40" hidden="1" customWidth="1"/>
    <col min="28" max="29" width="10.25" style="40" hidden="1" customWidth="1"/>
    <col min="30" max="30" width="9" style="40" hidden="1" customWidth="1"/>
    <col min="31" max="31" width="10.5" style="40" hidden="1" customWidth="1"/>
    <col min="32" max="32" width="13.75" style="40" hidden="1" customWidth="1"/>
    <col min="33" max="33" width="11.75" style="40" hidden="1" customWidth="1"/>
    <col min="34" max="34" width="11.25" style="40" hidden="1" customWidth="1"/>
    <col min="35" max="35" width="12.125" style="39" hidden="1" customWidth="1"/>
    <col min="36" max="36" width="12.25" style="40" hidden="1" customWidth="1"/>
    <col min="37" max="37" width="26.25" style="40" hidden="1" customWidth="1"/>
    <col min="38" max="38" width="12.875" style="40" hidden="1" customWidth="1"/>
    <col min="39" max="39" width="8.125" style="40" hidden="1" customWidth="1"/>
    <col min="40" max="40" width="6.875" style="40" hidden="1" customWidth="1"/>
    <col min="41" max="41" width="6.75" style="40" hidden="1" customWidth="1"/>
    <col min="42" max="42" width="6.625" style="40" hidden="1" customWidth="1"/>
    <col min="43" max="43" width="6.25" style="40" hidden="1" customWidth="1"/>
    <col min="44" max="44" width="6" style="40" hidden="1" customWidth="1"/>
    <col min="45" max="61" width="8.875" style="40" hidden="1" customWidth="1"/>
    <col min="62" max="62" width="8.875" style="40" customWidth="1"/>
    <col min="63" max="256" width="8.875" style="40"/>
    <col min="257" max="257" width="1" style="40" customWidth="1"/>
    <col min="258" max="258" width="1.25" style="40" customWidth="1"/>
    <col min="259" max="259" width="0.875" style="40" customWidth="1"/>
    <col min="260" max="260" width="7.625" style="40" customWidth="1"/>
    <col min="261" max="261" width="7.125" style="40" customWidth="1"/>
    <col min="262" max="262" width="11" style="40" customWidth="1"/>
    <col min="263" max="263" width="14.375" style="40" customWidth="1"/>
    <col min="264" max="264" width="6.25" style="40" customWidth="1"/>
    <col min="265" max="265" width="2" style="40" customWidth="1"/>
    <col min="266" max="266" width="6.625" style="40" customWidth="1"/>
    <col min="267" max="267" width="8.125" style="40" customWidth="1"/>
    <col min="268" max="268" width="9" style="40" customWidth="1"/>
    <col min="269" max="269" width="0" style="40" hidden="1" customWidth="1"/>
    <col min="270" max="270" width="9" style="40" customWidth="1"/>
    <col min="271" max="271" width="11" style="40" customWidth="1"/>
    <col min="272" max="272" width="7.125" style="40" customWidth="1"/>
    <col min="273" max="273" width="8.5" style="40" customWidth="1"/>
    <col min="274" max="274" width="7.5" style="40" customWidth="1"/>
    <col min="275" max="275" width="3.125" style="40" customWidth="1"/>
    <col min="276" max="276" width="1.75" style="40" customWidth="1"/>
    <col min="277" max="277" width="5" style="40" customWidth="1"/>
    <col min="278" max="317" width="0" style="40" hidden="1" customWidth="1"/>
    <col min="318" max="318" width="8.875" style="40" customWidth="1"/>
    <col min="319" max="512" width="8.875" style="40"/>
    <col min="513" max="513" width="1" style="40" customWidth="1"/>
    <col min="514" max="514" width="1.25" style="40" customWidth="1"/>
    <col min="515" max="515" width="0.875" style="40" customWidth="1"/>
    <col min="516" max="516" width="7.625" style="40" customWidth="1"/>
    <col min="517" max="517" width="7.125" style="40" customWidth="1"/>
    <col min="518" max="518" width="11" style="40" customWidth="1"/>
    <col min="519" max="519" width="14.375" style="40" customWidth="1"/>
    <col min="520" max="520" width="6.25" style="40" customWidth="1"/>
    <col min="521" max="521" width="2" style="40" customWidth="1"/>
    <col min="522" max="522" width="6.625" style="40" customWidth="1"/>
    <col min="523" max="523" width="8.125" style="40" customWidth="1"/>
    <col min="524" max="524" width="9" style="40" customWidth="1"/>
    <col min="525" max="525" width="0" style="40" hidden="1" customWidth="1"/>
    <col min="526" max="526" width="9" style="40" customWidth="1"/>
    <col min="527" max="527" width="11" style="40" customWidth="1"/>
    <col min="528" max="528" width="7.125" style="40" customWidth="1"/>
    <col min="529" max="529" width="8.5" style="40" customWidth="1"/>
    <col min="530" max="530" width="7.5" style="40" customWidth="1"/>
    <col min="531" max="531" width="3.125" style="40" customWidth="1"/>
    <col min="532" max="532" width="1.75" style="40" customWidth="1"/>
    <col min="533" max="533" width="5" style="40" customWidth="1"/>
    <col min="534" max="573" width="0" style="40" hidden="1" customWidth="1"/>
    <col min="574" max="574" width="8.875" style="40" customWidth="1"/>
    <col min="575" max="768" width="8.875" style="40"/>
    <col min="769" max="769" width="1" style="40" customWidth="1"/>
    <col min="770" max="770" width="1.25" style="40" customWidth="1"/>
    <col min="771" max="771" width="0.875" style="40" customWidth="1"/>
    <col min="772" max="772" width="7.625" style="40" customWidth="1"/>
    <col min="773" max="773" width="7.125" style="40" customWidth="1"/>
    <col min="774" max="774" width="11" style="40" customWidth="1"/>
    <col min="775" max="775" width="14.375" style="40" customWidth="1"/>
    <col min="776" max="776" width="6.25" style="40" customWidth="1"/>
    <col min="777" max="777" width="2" style="40" customWidth="1"/>
    <col min="778" max="778" width="6.625" style="40" customWidth="1"/>
    <col min="779" max="779" width="8.125" style="40" customWidth="1"/>
    <col min="780" max="780" width="9" style="40" customWidth="1"/>
    <col min="781" max="781" width="0" style="40" hidden="1" customWidth="1"/>
    <col min="782" max="782" width="9" style="40" customWidth="1"/>
    <col min="783" max="783" width="11" style="40" customWidth="1"/>
    <col min="784" max="784" width="7.125" style="40" customWidth="1"/>
    <col min="785" max="785" width="8.5" style="40" customWidth="1"/>
    <col min="786" max="786" width="7.5" style="40" customWidth="1"/>
    <col min="787" max="787" width="3.125" style="40" customWidth="1"/>
    <col min="788" max="788" width="1.75" style="40" customWidth="1"/>
    <col min="789" max="789" width="5" style="40" customWidth="1"/>
    <col min="790" max="829" width="0" style="40" hidden="1" customWidth="1"/>
    <col min="830" max="830" width="8.875" style="40" customWidth="1"/>
    <col min="831" max="1024" width="8.875" style="40"/>
    <col min="1025" max="1025" width="1" style="40" customWidth="1"/>
    <col min="1026" max="1026" width="1.25" style="40" customWidth="1"/>
    <col min="1027" max="1027" width="0.875" style="40" customWidth="1"/>
    <col min="1028" max="1028" width="7.625" style="40" customWidth="1"/>
    <col min="1029" max="1029" width="7.125" style="40" customWidth="1"/>
    <col min="1030" max="1030" width="11" style="40" customWidth="1"/>
    <col min="1031" max="1031" width="14.375" style="40" customWidth="1"/>
    <col min="1032" max="1032" width="6.25" style="40" customWidth="1"/>
    <col min="1033" max="1033" width="2" style="40" customWidth="1"/>
    <col min="1034" max="1034" width="6.625" style="40" customWidth="1"/>
    <col min="1035" max="1035" width="8.125" style="40" customWidth="1"/>
    <col min="1036" max="1036" width="9" style="40" customWidth="1"/>
    <col min="1037" max="1037" width="0" style="40" hidden="1" customWidth="1"/>
    <col min="1038" max="1038" width="9" style="40" customWidth="1"/>
    <col min="1039" max="1039" width="11" style="40" customWidth="1"/>
    <col min="1040" max="1040" width="7.125" style="40" customWidth="1"/>
    <col min="1041" max="1041" width="8.5" style="40" customWidth="1"/>
    <col min="1042" max="1042" width="7.5" style="40" customWidth="1"/>
    <col min="1043" max="1043" width="3.125" style="40" customWidth="1"/>
    <col min="1044" max="1044" width="1.75" style="40" customWidth="1"/>
    <col min="1045" max="1045" width="5" style="40" customWidth="1"/>
    <col min="1046" max="1085" width="0" style="40" hidden="1" customWidth="1"/>
    <col min="1086" max="1086" width="8.875" style="40" customWidth="1"/>
    <col min="1087" max="1280" width="8.875" style="40"/>
    <col min="1281" max="1281" width="1" style="40" customWidth="1"/>
    <col min="1282" max="1282" width="1.25" style="40" customWidth="1"/>
    <col min="1283" max="1283" width="0.875" style="40" customWidth="1"/>
    <col min="1284" max="1284" width="7.625" style="40" customWidth="1"/>
    <col min="1285" max="1285" width="7.125" style="40" customWidth="1"/>
    <col min="1286" max="1286" width="11" style="40" customWidth="1"/>
    <col min="1287" max="1287" width="14.375" style="40" customWidth="1"/>
    <col min="1288" max="1288" width="6.25" style="40" customWidth="1"/>
    <col min="1289" max="1289" width="2" style="40" customWidth="1"/>
    <col min="1290" max="1290" width="6.625" style="40" customWidth="1"/>
    <col min="1291" max="1291" width="8.125" style="40" customWidth="1"/>
    <col min="1292" max="1292" width="9" style="40" customWidth="1"/>
    <col min="1293" max="1293" width="0" style="40" hidden="1" customWidth="1"/>
    <col min="1294" max="1294" width="9" style="40" customWidth="1"/>
    <col min="1295" max="1295" width="11" style="40" customWidth="1"/>
    <col min="1296" max="1296" width="7.125" style="40" customWidth="1"/>
    <col min="1297" max="1297" width="8.5" style="40" customWidth="1"/>
    <col min="1298" max="1298" width="7.5" style="40" customWidth="1"/>
    <col min="1299" max="1299" width="3.125" style="40" customWidth="1"/>
    <col min="1300" max="1300" width="1.75" style="40" customWidth="1"/>
    <col min="1301" max="1301" width="5" style="40" customWidth="1"/>
    <col min="1302" max="1341" width="0" style="40" hidden="1" customWidth="1"/>
    <col min="1342" max="1342" width="8.875" style="40" customWidth="1"/>
    <col min="1343" max="1536" width="8.875" style="40"/>
    <col min="1537" max="1537" width="1" style="40" customWidth="1"/>
    <col min="1538" max="1538" width="1.25" style="40" customWidth="1"/>
    <col min="1539" max="1539" width="0.875" style="40" customWidth="1"/>
    <col min="1540" max="1540" width="7.625" style="40" customWidth="1"/>
    <col min="1541" max="1541" width="7.125" style="40" customWidth="1"/>
    <col min="1542" max="1542" width="11" style="40" customWidth="1"/>
    <col min="1543" max="1543" width="14.375" style="40" customWidth="1"/>
    <col min="1544" max="1544" width="6.25" style="40" customWidth="1"/>
    <col min="1545" max="1545" width="2" style="40" customWidth="1"/>
    <col min="1546" max="1546" width="6.625" style="40" customWidth="1"/>
    <col min="1547" max="1547" width="8.125" style="40" customWidth="1"/>
    <col min="1548" max="1548" width="9" style="40" customWidth="1"/>
    <col min="1549" max="1549" width="0" style="40" hidden="1" customWidth="1"/>
    <col min="1550" max="1550" width="9" style="40" customWidth="1"/>
    <col min="1551" max="1551" width="11" style="40" customWidth="1"/>
    <col min="1552" max="1552" width="7.125" style="40" customWidth="1"/>
    <col min="1553" max="1553" width="8.5" style="40" customWidth="1"/>
    <col min="1554" max="1554" width="7.5" style="40" customWidth="1"/>
    <col min="1555" max="1555" width="3.125" style="40" customWidth="1"/>
    <col min="1556" max="1556" width="1.75" style="40" customWidth="1"/>
    <col min="1557" max="1557" width="5" style="40" customWidth="1"/>
    <col min="1558" max="1597" width="0" style="40" hidden="1" customWidth="1"/>
    <col min="1598" max="1598" width="8.875" style="40" customWidth="1"/>
    <col min="1599" max="1792" width="8.875" style="40"/>
    <col min="1793" max="1793" width="1" style="40" customWidth="1"/>
    <col min="1794" max="1794" width="1.25" style="40" customWidth="1"/>
    <col min="1795" max="1795" width="0.875" style="40" customWidth="1"/>
    <col min="1796" max="1796" width="7.625" style="40" customWidth="1"/>
    <col min="1797" max="1797" width="7.125" style="40" customWidth="1"/>
    <col min="1798" max="1798" width="11" style="40" customWidth="1"/>
    <col min="1799" max="1799" width="14.375" style="40" customWidth="1"/>
    <col min="1800" max="1800" width="6.25" style="40" customWidth="1"/>
    <col min="1801" max="1801" width="2" style="40" customWidth="1"/>
    <col min="1802" max="1802" width="6.625" style="40" customWidth="1"/>
    <col min="1803" max="1803" width="8.125" style="40" customWidth="1"/>
    <col min="1804" max="1804" width="9" style="40" customWidth="1"/>
    <col min="1805" max="1805" width="0" style="40" hidden="1" customWidth="1"/>
    <col min="1806" max="1806" width="9" style="40" customWidth="1"/>
    <col min="1807" max="1807" width="11" style="40" customWidth="1"/>
    <col min="1808" max="1808" width="7.125" style="40" customWidth="1"/>
    <col min="1809" max="1809" width="8.5" style="40" customWidth="1"/>
    <col min="1810" max="1810" width="7.5" style="40" customWidth="1"/>
    <col min="1811" max="1811" width="3.125" style="40" customWidth="1"/>
    <col min="1812" max="1812" width="1.75" style="40" customWidth="1"/>
    <col min="1813" max="1813" width="5" style="40" customWidth="1"/>
    <col min="1814" max="1853" width="0" style="40" hidden="1" customWidth="1"/>
    <col min="1854" max="1854" width="8.875" style="40" customWidth="1"/>
    <col min="1855" max="2048" width="8.875" style="40"/>
    <col min="2049" max="2049" width="1" style="40" customWidth="1"/>
    <col min="2050" max="2050" width="1.25" style="40" customWidth="1"/>
    <col min="2051" max="2051" width="0.875" style="40" customWidth="1"/>
    <col min="2052" max="2052" width="7.625" style="40" customWidth="1"/>
    <col min="2053" max="2053" width="7.125" style="40" customWidth="1"/>
    <col min="2054" max="2054" width="11" style="40" customWidth="1"/>
    <col min="2055" max="2055" width="14.375" style="40" customWidth="1"/>
    <col min="2056" max="2056" width="6.25" style="40" customWidth="1"/>
    <col min="2057" max="2057" width="2" style="40" customWidth="1"/>
    <col min="2058" max="2058" width="6.625" style="40" customWidth="1"/>
    <col min="2059" max="2059" width="8.125" style="40" customWidth="1"/>
    <col min="2060" max="2060" width="9" style="40" customWidth="1"/>
    <col min="2061" max="2061" width="0" style="40" hidden="1" customWidth="1"/>
    <col min="2062" max="2062" width="9" style="40" customWidth="1"/>
    <col min="2063" max="2063" width="11" style="40" customWidth="1"/>
    <col min="2064" max="2064" width="7.125" style="40" customWidth="1"/>
    <col min="2065" max="2065" width="8.5" style="40" customWidth="1"/>
    <col min="2066" max="2066" width="7.5" style="40" customWidth="1"/>
    <col min="2067" max="2067" width="3.125" style="40" customWidth="1"/>
    <col min="2068" max="2068" width="1.75" style="40" customWidth="1"/>
    <col min="2069" max="2069" width="5" style="40" customWidth="1"/>
    <col min="2070" max="2109" width="0" style="40" hidden="1" customWidth="1"/>
    <col min="2110" max="2110" width="8.875" style="40" customWidth="1"/>
    <col min="2111" max="2304" width="8.875" style="40"/>
    <col min="2305" max="2305" width="1" style="40" customWidth="1"/>
    <col min="2306" max="2306" width="1.25" style="40" customWidth="1"/>
    <col min="2307" max="2307" width="0.875" style="40" customWidth="1"/>
    <col min="2308" max="2308" width="7.625" style="40" customWidth="1"/>
    <col min="2309" max="2309" width="7.125" style="40" customWidth="1"/>
    <col min="2310" max="2310" width="11" style="40" customWidth="1"/>
    <col min="2311" max="2311" width="14.375" style="40" customWidth="1"/>
    <col min="2312" max="2312" width="6.25" style="40" customWidth="1"/>
    <col min="2313" max="2313" width="2" style="40" customWidth="1"/>
    <col min="2314" max="2314" width="6.625" style="40" customWidth="1"/>
    <col min="2315" max="2315" width="8.125" style="40" customWidth="1"/>
    <col min="2316" max="2316" width="9" style="40" customWidth="1"/>
    <col min="2317" max="2317" width="0" style="40" hidden="1" customWidth="1"/>
    <col min="2318" max="2318" width="9" style="40" customWidth="1"/>
    <col min="2319" max="2319" width="11" style="40" customWidth="1"/>
    <col min="2320" max="2320" width="7.125" style="40" customWidth="1"/>
    <col min="2321" max="2321" width="8.5" style="40" customWidth="1"/>
    <col min="2322" max="2322" width="7.5" style="40" customWidth="1"/>
    <col min="2323" max="2323" width="3.125" style="40" customWidth="1"/>
    <col min="2324" max="2324" width="1.75" style="40" customWidth="1"/>
    <col min="2325" max="2325" width="5" style="40" customWidth="1"/>
    <col min="2326" max="2365" width="0" style="40" hidden="1" customWidth="1"/>
    <col min="2366" max="2366" width="8.875" style="40" customWidth="1"/>
    <col min="2367" max="2560" width="8.875" style="40"/>
    <col min="2561" max="2561" width="1" style="40" customWidth="1"/>
    <col min="2562" max="2562" width="1.25" style="40" customWidth="1"/>
    <col min="2563" max="2563" width="0.875" style="40" customWidth="1"/>
    <col min="2564" max="2564" width="7.625" style="40" customWidth="1"/>
    <col min="2565" max="2565" width="7.125" style="40" customWidth="1"/>
    <col min="2566" max="2566" width="11" style="40" customWidth="1"/>
    <col min="2567" max="2567" width="14.375" style="40" customWidth="1"/>
    <col min="2568" max="2568" width="6.25" style="40" customWidth="1"/>
    <col min="2569" max="2569" width="2" style="40" customWidth="1"/>
    <col min="2570" max="2570" width="6.625" style="40" customWidth="1"/>
    <col min="2571" max="2571" width="8.125" style="40" customWidth="1"/>
    <col min="2572" max="2572" width="9" style="40" customWidth="1"/>
    <col min="2573" max="2573" width="0" style="40" hidden="1" customWidth="1"/>
    <col min="2574" max="2574" width="9" style="40" customWidth="1"/>
    <col min="2575" max="2575" width="11" style="40" customWidth="1"/>
    <col min="2576" max="2576" width="7.125" style="40" customWidth="1"/>
    <col min="2577" max="2577" width="8.5" style="40" customWidth="1"/>
    <col min="2578" max="2578" width="7.5" style="40" customWidth="1"/>
    <col min="2579" max="2579" width="3.125" style="40" customWidth="1"/>
    <col min="2580" max="2580" width="1.75" style="40" customWidth="1"/>
    <col min="2581" max="2581" width="5" style="40" customWidth="1"/>
    <col min="2582" max="2621" width="0" style="40" hidden="1" customWidth="1"/>
    <col min="2622" max="2622" width="8.875" style="40" customWidth="1"/>
    <col min="2623" max="2816" width="8.875" style="40"/>
    <col min="2817" max="2817" width="1" style="40" customWidth="1"/>
    <col min="2818" max="2818" width="1.25" style="40" customWidth="1"/>
    <col min="2819" max="2819" width="0.875" style="40" customWidth="1"/>
    <col min="2820" max="2820" width="7.625" style="40" customWidth="1"/>
    <col min="2821" max="2821" width="7.125" style="40" customWidth="1"/>
    <col min="2822" max="2822" width="11" style="40" customWidth="1"/>
    <col min="2823" max="2823" width="14.375" style="40" customWidth="1"/>
    <col min="2824" max="2824" width="6.25" style="40" customWidth="1"/>
    <col min="2825" max="2825" width="2" style="40" customWidth="1"/>
    <col min="2826" max="2826" width="6.625" style="40" customWidth="1"/>
    <col min="2827" max="2827" width="8.125" style="40" customWidth="1"/>
    <col min="2828" max="2828" width="9" style="40" customWidth="1"/>
    <col min="2829" max="2829" width="0" style="40" hidden="1" customWidth="1"/>
    <col min="2830" max="2830" width="9" style="40" customWidth="1"/>
    <col min="2831" max="2831" width="11" style="40" customWidth="1"/>
    <col min="2832" max="2832" width="7.125" style="40" customWidth="1"/>
    <col min="2833" max="2833" width="8.5" style="40" customWidth="1"/>
    <col min="2834" max="2834" width="7.5" style="40" customWidth="1"/>
    <col min="2835" max="2835" width="3.125" style="40" customWidth="1"/>
    <col min="2836" max="2836" width="1.75" style="40" customWidth="1"/>
    <col min="2837" max="2837" width="5" style="40" customWidth="1"/>
    <col min="2838" max="2877" width="0" style="40" hidden="1" customWidth="1"/>
    <col min="2878" max="2878" width="8.875" style="40" customWidth="1"/>
    <col min="2879" max="3072" width="8.875" style="40"/>
    <col min="3073" max="3073" width="1" style="40" customWidth="1"/>
    <col min="3074" max="3074" width="1.25" style="40" customWidth="1"/>
    <col min="3075" max="3075" width="0.875" style="40" customWidth="1"/>
    <col min="3076" max="3076" width="7.625" style="40" customWidth="1"/>
    <col min="3077" max="3077" width="7.125" style="40" customWidth="1"/>
    <col min="3078" max="3078" width="11" style="40" customWidth="1"/>
    <col min="3079" max="3079" width="14.375" style="40" customWidth="1"/>
    <col min="3080" max="3080" width="6.25" style="40" customWidth="1"/>
    <col min="3081" max="3081" width="2" style="40" customWidth="1"/>
    <col min="3082" max="3082" width="6.625" style="40" customWidth="1"/>
    <col min="3083" max="3083" width="8.125" style="40" customWidth="1"/>
    <col min="3084" max="3084" width="9" style="40" customWidth="1"/>
    <col min="3085" max="3085" width="0" style="40" hidden="1" customWidth="1"/>
    <col min="3086" max="3086" width="9" style="40" customWidth="1"/>
    <col min="3087" max="3087" width="11" style="40" customWidth="1"/>
    <col min="3088" max="3088" width="7.125" style="40" customWidth="1"/>
    <col min="3089" max="3089" width="8.5" style="40" customWidth="1"/>
    <col min="3090" max="3090" width="7.5" style="40" customWidth="1"/>
    <col min="3091" max="3091" width="3.125" style="40" customWidth="1"/>
    <col min="3092" max="3092" width="1.75" style="40" customWidth="1"/>
    <col min="3093" max="3093" width="5" style="40" customWidth="1"/>
    <col min="3094" max="3133" width="0" style="40" hidden="1" customWidth="1"/>
    <col min="3134" max="3134" width="8.875" style="40" customWidth="1"/>
    <col min="3135" max="3328" width="8.875" style="40"/>
    <col min="3329" max="3329" width="1" style="40" customWidth="1"/>
    <col min="3330" max="3330" width="1.25" style="40" customWidth="1"/>
    <col min="3331" max="3331" width="0.875" style="40" customWidth="1"/>
    <col min="3332" max="3332" width="7.625" style="40" customWidth="1"/>
    <col min="3333" max="3333" width="7.125" style="40" customWidth="1"/>
    <col min="3334" max="3334" width="11" style="40" customWidth="1"/>
    <col min="3335" max="3335" width="14.375" style="40" customWidth="1"/>
    <col min="3336" max="3336" width="6.25" style="40" customWidth="1"/>
    <col min="3337" max="3337" width="2" style="40" customWidth="1"/>
    <col min="3338" max="3338" width="6.625" style="40" customWidth="1"/>
    <col min="3339" max="3339" width="8.125" style="40" customWidth="1"/>
    <col min="3340" max="3340" width="9" style="40" customWidth="1"/>
    <col min="3341" max="3341" width="0" style="40" hidden="1" customWidth="1"/>
    <col min="3342" max="3342" width="9" style="40" customWidth="1"/>
    <col min="3343" max="3343" width="11" style="40" customWidth="1"/>
    <col min="3344" max="3344" width="7.125" style="40" customWidth="1"/>
    <col min="3345" max="3345" width="8.5" style="40" customWidth="1"/>
    <col min="3346" max="3346" width="7.5" style="40" customWidth="1"/>
    <col min="3347" max="3347" width="3.125" style="40" customWidth="1"/>
    <col min="3348" max="3348" width="1.75" style="40" customWidth="1"/>
    <col min="3349" max="3349" width="5" style="40" customWidth="1"/>
    <col min="3350" max="3389" width="0" style="40" hidden="1" customWidth="1"/>
    <col min="3390" max="3390" width="8.875" style="40" customWidth="1"/>
    <col min="3391" max="3584" width="8.875" style="40"/>
    <col min="3585" max="3585" width="1" style="40" customWidth="1"/>
    <col min="3586" max="3586" width="1.25" style="40" customWidth="1"/>
    <col min="3587" max="3587" width="0.875" style="40" customWidth="1"/>
    <col min="3588" max="3588" width="7.625" style="40" customWidth="1"/>
    <col min="3589" max="3589" width="7.125" style="40" customWidth="1"/>
    <col min="3590" max="3590" width="11" style="40" customWidth="1"/>
    <col min="3591" max="3591" width="14.375" style="40" customWidth="1"/>
    <col min="3592" max="3592" width="6.25" style="40" customWidth="1"/>
    <col min="3593" max="3593" width="2" style="40" customWidth="1"/>
    <col min="3594" max="3594" width="6.625" style="40" customWidth="1"/>
    <col min="3595" max="3595" width="8.125" style="40" customWidth="1"/>
    <col min="3596" max="3596" width="9" style="40" customWidth="1"/>
    <col min="3597" max="3597" width="0" style="40" hidden="1" customWidth="1"/>
    <col min="3598" max="3598" width="9" style="40" customWidth="1"/>
    <col min="3599" max="3599" width="11" style="40" customWidth="1"/>
    <col min="3600" max="3600" width="7.125" style="40" customWidth="1"/>
    <col min="3601" max="3601" width="8.5" style="40" customWidth="1"/>
    <col min="3602" max="3602" width="7.5" style="40" customWidth="1"/>
    <col min="3603" max="3603" width="3.125" style="40" customWidth="1"/>
    <col min="3604" max="3604" width="1.75" style="40" customWidth="1"/>
    <col min="3605" max="3605" width="5" style="40" customWidth="1"/>
    <col min="3606" max="3645" width="0" style="40" hidden="1" customWidth="1"/>
    <col min="3646" max="3646" width="8.875" style="40" customWidth="1"/>
    <col min="3647" max="3840" width="8.875" style="40"/>
    <col min="3841" max="3841" width="1" style="40" customWidth="1"/>
    <col min="3842" max="3842" width="1.25" style="40" customWidth="1"/>
    <col min="3843" max="3843" width="0.875" style="40" customWidth="1"/>
    <col min="3844" max="3844" width="7.625" style="40" customWidth="1"/>
    <col min="3845" max="3845" width="7.125" style="40" customWidth="1"/>
    <col min="3846" max="3846" width="11" style="40" customWidth="1"/>
    <col min="3847" max="3847" width="14.375" style="40" customWidth="1"/>
    <col min="3848" max="3848" width="6.25" style="40" customWidth="1"/>
    <col min="3849" max="3849" width="2" style="40" customWidth="1"/>
    <col min="3850" max="3850" width="6.625" style="40" customWidth="1"/>
    <col min="3851" max="3851" width="8.125" style="40" customWidth="1"/>
    <col min="3852" max="3852" width="9" style="40" customWidth="1"/>
    <col min="3853" max="3853" width="0" style="40" hidden="1" customWidth="1"/>
    <col min="3854" max="3854" width="9" style="40" customWidth="1"/>
    <col min="3855" max="3855" width="11" style="40" customWidth="1"/>
    <col min="3856" max="3856" width="7.125" style="40" customWidth="1"/>
    <col min="3857" max="3857" width="8.5" style="40" customWidth="1"/>
    <col min="3858" max="3858" width="7.5" style="40" customWidth="1"/>
    <col min="3859" max="3859" width="3.125" style="40" customWidth="1"/>
    <col min="3860" max="3860" width="1.75" style="40" customWidth="1"/>
    <col min="3861" max="3861" width="5" style="40" customWidth="1"/>
    <col min="3862" max="3901" width="0" style="40" hidden="1" customWidth="1"/>
    <col min="3902" max="3902" width="8.875" style="40" customWidth="1"/>
    <col min="3903" max="4096" width="8.875" style="40"/>
    <col min="4097" max="4097" width="1" style="40" customWidth="1"/>
    <col min="4098" max="4098" width="1.25" style="40" customWidth="1"/>
    <col min="4099" max="4099" width="0.875" style="40" customWidth="1"/>
    <col min="4100" max="4100" width="7.625" style="40" customWidth="1"/>
    <col min="4101" max="4101" width="7.125" style="40" customWidth="1"/>
    <col min="4102" max="4102" width="11" style="40" customWidth="1"/>
    <col min="4103" max="4103" width="14.375" style="40" customWidth="1"/>
    <col min="4104" max="4104" width="6.25" style="40" customWidth="1"/>
    <col min="4105" max="4105" width="2" style="40" customWidth="1"/>
    <col min="4106" max="4106" width="6.625" style="40" customWidth="1"/>
    <col min="4107" max="4107" width="8.125" style="40" customWidth="1"/>
    <col min="4108" max="4108" width="9" style="40" customWidth="1"/>
    <col min="4109" max="4109" width="0" style="40" hidden="1" customWidth="1"/>
    <col min="4110" max="4110" width="9" style="40" customWidth="1"/>
    <col min="4111" max="4111" width="11" style="40" customWidth="1"/>
    <col min="4112" max="4112" width="7.125" style="40" customWidth="1"/>
    <col min="4113" max="4113" width="8.5" style="40" customWidth="1"/>
    <col min="4114" max="4114" width="7.5" style="40" customWidth="1"/>
    <col min="4115" max="4115" width="3.125" style="40" customWidth="1"/>
    <col min="4116" max="4116" width="1.75" style="40" customWidth="1"/>
    <col min="4117" max="4117" width="5" style="40" customWidth="1"/>
    <col min="4118" max="4157" width="0" style="40" hidden="1" customWidth="1"/>
    <col min="4158" max="4158" width="8.875" style="40" customWidth="1"/>
    <col min="4159" max="4352" width="8.875" style="40"/>
    <col min="4353" max="4353" width="1" style="40" customWidth="1"/>
    <col min="4354" max="4354" width="1.25" style="40" customWidth="1"/>
    <col min="4355" max="4355" width="0.875" style="40" customWidth="1"/>
    <col min="4356" max="4356" width="7.625" style="40" customWidth="1"/>
    <col min="4357" max="4357" width="7.125" style="40" customWidth="1"/>
    <col min="4358" max="4358" width="11" style="40" customWidth="1"/>
    <col min="4359" max="4359" width="14.375" style="40" customWidth="1"/>
    <col min="4360" max="4360" width="6.25" style="40" customWidth="1"/>
    <col min="4361" max="4361" width="2" style="40" customWidth="1"/>
    <col min="4362" max="4362" width="6.625" style="40" customWidth="1"/>
    <col min="4363" max="4363" width="8.125" style="40" customWidth="1"/>
    <col min="4364" max="4364" width="9" style="40" customWidth="1"/>
    <col min="4365" max="4365" width="0" style="40" hidden="1" customWidth="1"/>
    <col min="4366" max="4366" width="9" style="40" customWidth="1"/>
    <col min="4367" max="4367" width="11" style="40" customWidth="1"/>
    <col min="4368" max="4368" width="7.125" style="40" customWidth="1"/>
    <col min="4369" max="4369" width="8.5" style="40" customWidth="1"/>
    <col min="4370" max="4370" width="7.5" style="40" customWidth="1"/>
    <col min="4371" max="4371" width="3.125" style="40" customWidth="1"/>
    <col min="4372" max="4372" width="1.75" style="40" customWidth="1"/>
    <col min="4373" max="4373" width="5" style="40" customWidth="1"/>
    <col min="4374" max="4413" width="0" style="40" hidden="1" customWidth="1"/>
    <col min="4414" max="4414" width="8.875" style="40" customWidth="1"/>
    <col min="4415" max="4608" width="8.875" style="40"/>
    <col min="4609" max="4609" width="1" style="40" customWidth="1"/>
    <col min="4610" max="4610" width="1.25" style="40" customWidth="1"/>
    <col min="4611" max="4611" width="0.875" style="40" customWidth="1"/>
    <col min="4612" max="4612" width="7.625" style="40" customWidth="1"/>
    <col min="4613" max="4613" width="7.125" style="40" customWidth="1"/>
    <col min="4614" max="4614" width="11" style="40" customWidth="1"/>
    <col min="4615" max="4615" width="14.375" style="40" customWidth="1"/>
    <col min="4616" max="4616" width="6.25" style="40" customWidth="1"/>
    <col min="4617" max="4617" width="2" style="40" customWidth="1"/>
    <col min="4618" max="4618" width="6.625" style="40" customWidth="1"/>
    <col min="4619" max="4619" width="8.125" style="40" customWidth="1"/>
    <col min="4620" max="4620" width="9" style="40" customWidth="1"/>
    <col min="4621" max="4621" width="0" style="40" hidden="1" customWidth="1"/>
    <col min="4622" max="4622" width="9" style="40" customWidth="1"/>
    <col min="4623" max="4623" width="11" style="40" customWidth="1"/>
    <col min="4624" max="4624" width="7.125" style="40" customWidth="1"/>
    <col min="4625" max="4625" width="8.5" style="40" customWidth="1"/>
    <col min="4626" max="4626" width="7.5" style="40" customWidth="1"/>
    <col min="4627" max="4627" width="3.125" style="40" customWidth="1"/>
    <col min="4628" max="4628" width="1.75" style="40" customWidth="1"/>
    <col min="4629" max="4629" width="5" style="40" customWidth="1"/>
    <col min="4630" max="4669" width="0" style="40" hidden="1" customWidth="1"/>
    <col min="4670" max="4670" width="8.875" style="40" customWidth="1"/>
    <col min="4671" max="4864" width="8.875" style="40"/>
    <col min="4865" max="4865" width="1" style="40" customWidth="1"/>
    <col min="4866" max="4866" width="1.25" style="40" customWidth="1"/>
    <col min="4867" max="4867" width="0.875" style="40" customWidth="1"/>
    <col min="4868" max="4868" width="7.625" style="40" customWidth="1"/>
    <col min="4869" max="4869" width="7.125" style="40" customWidth="1"/>
    <col min="4870" max="4870" width="11" style="40" customWidth="1"/>
    <col min="4871" max="4871" width="14.375" style="40" customWidth="1"/>
    <col min="4872" max="4872" width="6.25" style="40" customWidth="1"/>
    <col min="4873" max="4873" width="2" style="40" customWidth="1"/>
    <col min="4874" max="4874" width="6.625" style="40" customWidth="1"/>
    <col min="4875" max="4875" width="8.125" style="40" customWidth="1"/>
    <col min="4876" max="4876" width="9" style="40" customWidth="1"/>
    <col min="4877" max="4877" width="0" style="40" hidden="1" customWidth="1"/>
    <col min="4878" max="4878" width="9" style="40" customWidth="1"/>
    <col min="4879" max="4879" width="11" style="40" customWidth="1"/>
    <col min="4880" max="4880" width="7.125" style="40" customWidth="1"/>
    <col min="4881" max="4881" width="8.5" style="40" customWidth="1"/>
    <col min="4882" max="4882" width="7.5" style="40" customWidth="1"/>
    <col min="4883" max="4883" width="3.125" style="40" customWidth="1"/>
    <col min="4884" max="4884" width="1.75" style="40" customWidth="1"/>
    <col min="4885" max="4885" width="5" style="40" customWidth="1"/>
    <col min="4886" max="4925" width="0" style="40" hidden="1" customWidth="1"/>
    <col min="4926" max="4926" width="8.875" style="40" customWidth="1"/>
    <col min="4927" max="5120" width="8.875" style="40"/>
    <col min="5121" max="5121" width="1" style="40" customWidth="1"/>
    <col min="5122" max="5122" width="1.25" style="40" customWidth="1"/>
    <col min="5123" max="5123" width="0.875" style="40" customWidth="1"/>
    <col min="5124" max="5124" width="7.625" style="40" customWidth="1"/>
    <col min="5125" max="5125" width="7.125" style="40" customWidth="1"/>
    <col min="5126" max="5126" width="11" style="40" customWidth="1"/>
    <col min="5127" max="5127" width="14.375" style="40" customWidth="1"/>
    <col min="5128" max="5128" width="6.25" style="40" customWidth="1"/>
    <col min="5129" max="5129" width="2" style="40" customWidth="1"/>
    <col min="5130" max="5130" width="6.625" style="40" customWidth="1"/>
    <col min="5131" max="5131" width="8.125" style="40" customWidth="1"/>
    <col min="5132" max="5132" width="9" style="40" customWidth="1"/>
    <col min="5133" max="5133" width="0" style="40" hidden="1" customWidth="1"/>
    <col min="5134" max="5134" width="9" style="40" customWidth="1"/>
    <col min="5135" max="5135" width="11" style="40" customWidth="1"/>
    <col min="5136" max="5136" width="7.125" style="40" customWidth="1"/>
    <col min="5137" max="5137" width="8.5" style="40" customWidth="1"/>
    <col min="5138" max="5138" width="7.5" style="40" customWidth="1"/>
    <col min="5139" max="5139" width="3.125" style="40" customWidth="1"/>
    <col min="5140" max="5140" width="1.75" style="40" customWidth="1"/>
    <col min="5141" max="5141" width="5" style="40" customWidth="1"/>
    <col min="5142" max="5181" width="0" style="40" hidden="1" customWidth="1"/>
    <col min="5182" max="5182" width="8.875" style="40" customWidth="1"/>
    <col min="5183" max="5376" width="8.875" style="40"/>
    <col min="5377" max="5377" width="1" style="40" customWidth="1"/>
    <col min="5378" max="5378" width="1.25" style="40" customWidth="1"/>
    <col min="5379" max="5379" width="0.875" style="40" customWidth="1"/>
    <col min="5380" max="5380" width="7.625" style="40" customWidth="1"/>
    <col min="5381" max="5381" width="7.125" style="40" customWidth="1"/>
    <col min="5382" max="5382" width="11" style="40" customWidth="1"/>
    <col min="5383" max="5383" width="14.375" style="40" customWidth="1"/>
    <col min="5384" max="5384" width="6.25" style="40" customWidth="1"/>
    <col min="5385" max="5385" width="2" style="40" customWidth="1"/>
    <col min="5386" max="5386" width="6.625" style="40" customWidth="1"/>
    <col min="5387" max="5387" width="8.125" style="40" customWidth="1"/>
    <col min="5388" max="5388" width="9" style="40" customWidth="1"/>
    <col min="5389" max="5389" width="0" style="40" hidden="1" customWidth="1"/>
    <col min="5390" max="5390" width="9" style="40" customWidth="1"/>
    <col min="5391" max="5391" width="11" style="40" customWidth="1"/>
    <col min="5392" max="5392" width="7.125" style="40" customWidth="1"/>
    <col min="5393" max="5393" width="8.5" style="40" customWidth="1"/>
    <col min="5394" max="5394" width="7.5" style="40" customWidth="1"/>
    <col min="5395" max="5395" width="3.125" style="40" customWidth="1"/>
    <col min="5396" max="5396" width="1.75" style="40" customWidth="1"/>
    <col min="5397" max="5397" width="5" style="40" customWidth="1"/>
    <col min="5398" max="5437" width="0" style="40" hidden="1" customWidth="1"/>
    <col min="5438" max="5438" width="8.875" style="40" customWidth="1"/>
    <col min="5439" max="5632" width="8.875" style="40"/>
    <col min="5633" max="5633" width="1" style="40" customWidth="1"/>
    <col min="5634" max="5634" width="1.25" style="40" customWidth="1"/>
    <col min="5635" max="5635" width="0.875" style="40" customWidth="1"/>
    <col min="5636" max="5636" width="7.625" style="40" customWidth="1"/>
    <col min="5637" max="5637" width="7.125" style="40" customWidth="1"/>
    <col min="5638" max="5638" width="11" style="40" customWidth="1"/>
    <col min="5639" max="5639" width="14.375" style="40" customWidth="1"/>
    <col min="5640" max="5640" width="6.25" style="40" customWidth="1"/>
    <col min="5641" max="5641" width="2" style="40" customWidth="1"/>
    <col min="5642" max="5642" width="6.625" style="40" customWidth="1"/>
    <col min="5643" max="5643" width="8.125" style="40" customWidth="1"/>
    <col min="5644" max="5644" width="9" style="40" customWidth="1"/>
    <col min="5645" max="5645" width="0" style="40" hidden="1" customWidth="1"/>
    <col min="5646" max="5646" width="9" style="40" customWidth="1"/>
    <col min="5647" max="5647" width="11" style="40" customWidth="1"/>
    <col min="5648" max="5648" width="7.125" style="40" customWidth="1"/>
    <col min="5649" max="5649" width="8.5" style="40" customWidth="1"/>
    <col min="5650" max="5650" width="7.5" style="40" customWidth="1"/>
    <col min="5651" max="5651" width="3.125" style="40" customWidth="1"/>
    <col min="5652" max="5652" width="1.75" style="40" customWidth="1"/>
    <col min="5653" max="5653" width="5" style="40" customWidth="1"/>
    <col min="5654" max="5693" width="0" style="40" hidden="1" customWidth="1"/>
    <col min="5694" max="5694" width="8.875" style="40" customWidth="1"/>
    <col min="5695" max="5888" width="8.875" style="40"/>
    <col min="5889" max="5889" width="1" style="40" customWidth="1"/>
    <col min="5890" max="5890" width="1.25" style="40" customWidth="1"/>
    <col min="5891" max="5891" width="0.875" style="40" customWidth="1"/>
    <col min="5892" max="5892" width="7.625" style="40" customWidth="1"/>
    <col min="5893" max="5893" width="7.125" style="40" customWidth="1"/>
    <col min="5894" max="5894" width="11" style="40" customWidth="1"/>
    <col min="5895" max="5895" width="14.375" style="40" customWidth="1"/>
    <col min="5896" max="5896" width="6.25" style="40" customWidth="1"/>
    <col min="5897" max="5897" width="2" style="40" customWidth="1"/>
    <col min="5898" max="5898" width="6.625" style="40" customWidth="1"/>
    <col min="5899" max="5899" width="8.125" style="40" customWidth="1"/>
    <col min="5900" max="5900" width="9" style="40" customWidth="1"/>
    <col min="5901" max="5901" width="0" style="40" hidden="1" customWidth="1"/>
    <col min="5902" max="5902" width="9" style="40" customWidth="1"/>
    <col min="5903" max="5903" width="11" style="40" customWidth="1"/>
    <col min="5904" max="5904" width="7.125" style="40" customWidth="1"/>
    <col min="5905" max="5905" width="8.5" style="40" customWidth="1"/>
    <col min="5906" max="5906" width="7.5" style="40" customWidth="1"/>
    <col min="5907" max="5907" width="3.125" style="40" customWidth="1"/>
    <col min="5908" max="5908" width="1.75" style="40" customWidth="1"/>
    <col min="5909" max="5909" width="5" style="40" customWidth="1"/>
    <col min="5910" max="5949" width="0" style="40" hidden="1" customWidth="1"/>
    <col min="5950" max="5950" width="8.875" style="40" customWidth="1"/>
    <col min="5951" max="6144" width="8.875" style="40"/>
    <col min="6145" max="6145" width="1" style="40" customWidth="1"/>
    <col min="6146" max="6146" width="1.25" style="40" customWidth="1"/>
    <col min="6147" max="6147" width="0.875" style="40" customWidth="1"/>
    <col min="6148" max="6148" width="7.625" style="40" customWidth="1"/>
    <col min="6149" max="6149" width="7.125" style="40" customWidth="1"/>
    <col min="6150" max="6150" width="11" style="40" customWidth="1"/>
    <col min="6151" max="6151" width="14.375" style="40" customWidth="1"/>
    <col min="6152" max="6152" width="6.25" style="40" customWidth="1"/>
    <col min="6153" max="6153" width="2" style="40" customWidth="1"/>
    <col min="6154" max="6154" width="6.625" style="40" customWidth="1"/>
    <col min="6155" max="6155" width="8.125" style="40" customWidth="1"/>
    <col min="6156" max="6156" width="9" style="40" customWidth="1"/>
    <col min="6157" max="6157" width="0" style="40" hidden="1" customWidth="1"/>
    <col min="6158" max="6158" width="9" style="40" customWidth="1"/>
    <col min="6159" max="6159" width="11" style="40" customWidth="1"/>
    <col min="6160" max="6160" width="7.125" style="40" customWidth="1"/>
    <col min="6161" max="6161" width="8.5" style="40" customWidth="1"/>
    <col min="6162" max="6162" width="7.5" style="40" customWidth="1"/>
    <col min="6163" max="6163" width="3.125" style="40" customWidth="1"/>
    <col min="6164" max="6164" width="1.75" style="40" customWidth="1"/>
    <col min="6165" max="6165" width="5" style="40" customWidth="1"/>
    <col min="6166" max="6205" width="0" style="40" hidden="1" customWidth="1"/>
    <col min="6206" max="6206" width="8.875" style="40" customWidth="1"/>
    <col min="6207" max="6400" width="8.875" style="40"/>
    <col min="6401" max="6401" width="1" style="40" customWidth="1"/>
    <col min="6402" max="6402" width="1.25" style="40" customWidth="1"/>
    <col min="6403" max="6403" width="0.875" style="40" customWidth="1"/>
    <col min="6404" max="6404" width="7.625" style="40" customWidth="1"/>
    <col min="6405" max="6405" width="7.125" style="40" customWidth="1"/>
    <col min="6406" max="6406" width="11" style="40" customWidth="1"/>
    <col min="6407" max="6407" width="14.375" style="40" customWidth="1"/>
    <col min="6408" max="6408" width="6.25" style="40" customWidth="1"/>
    <col min="6409" max="6409" width="2" style="40" customWidth="1"/>
    <col min="6410" max="6410" width="6.625" style="40" customWidth="1"/>
    <col min="6411" max="6411" width="8.125" style="40" customWidth="1"/>
    <col min="6412" max="6412" width="9" style="40" customWidth="1"/>
    <col min="6413" max="6413" width="0" style="40" hidden="1" customWidth="1"/>
    <col min="6414" max="6414" width="9" style="40" customWidth="1"/>
    <col min="6415" max="6415" width="11" style="40" customWidth="1"/>
    <col min="6416" max="6416" width="7.125" style="40" customWidth="1"/>
    <col min="6417" max="6417" width="8.5" style="40" customWidth="1"/>
    <col min="6418" max="6418" width="7.5" style="40" customWidth="1"/>
    <col min="6419" max="6419" width="3.125" style="40" customWidth="1"/>
    <col min="6420" max="6420" width="1.75" style="40" customWidth="1"/>
    <col min="6421" max="6421" width="5" style="40" customWidth="1"/>
    <col min="6422" max="6461" width="0" style="40" hidden="1" customWidth="1"/>
    <col min="6462" max="6462" width="8.875" style="40" customWidth="1"/>
    <col min="6463" max="6656" width="8.875" style="40"/>
    <col min="6657" max="6657" width="1" style="40" customWidth="1"/>
    <col min="6658" max="6658" width="1.25" style="40" customWidth="1"/>
    <col min="6659" max="6659" width="0.875" style="40" customWidth="1"/>
    <col min="6660" max="6660" width="7.625" style="40" customWidth="1"/>
    <col min="6661" max="6661" width="7.125" style="40" customWidth="1"/>
    <col min="6662" max="6662" width="11" style="40" customWidth="1"/>
    <col min="6663" max="6663" width="14.375" style="40" customWidth="1"/>
    <col min="6664" max="6664" width="6.25" style="40" customWidth="1"/>
    <col min="6665" max="6665" width="2" style="40" customWidth="1"/>
    <col min="6666" max="6666" width="6.625" style="40" customWidth="1"/>
    <col min="6667" max="6667" width="8.125" style="40" customWidth="1"/>
    <col min="6668" max="6668" width="9" style="40" customWidth="1"/>
    <col min="6669" max="6669" width="0" style="40" hidden="1" customWidth="1"/>
    <col min="6670" max="6670" width="9" style="40" customWidth="1"/>
    <col min="6671" max="6671" width="11" style="40" customWidth="1"/>
    <col min="6672" max="6672" width="7.125" style="40" customWidth="1"/>
    <col min="6673" max="6673" width="8.5" style="40" customWidth="1"/>
    <col min="6674" max="6674" width="7.5" style="40" customWidth="1"/>
    <col min="6675" max="6675" width="3.125" style="40" customWidth="1"/>
    <col min="6676" max="6676" width="1.75" style="40" customWidth="1"/>
    <col min="6677" max="6677" width="5" style="40" customWidth="1"/>
    <col min="6678" max="6717" width="0" style="40" hidden="1" customWidth="1"/>
    <col min="6718" max="6718" width="8.875" style="40" customWidth="1"/>
    <col min="6719" max="6912" width="8.875" style="40"/>
    <col min="6913" max="6913" width="1" style="40" customWidth="1"/>
    <col min="6914" max="6914" width="1.25" style="40" customWidth="1"/>
    <col min="6915" max="6915" width="0.875" style="40" customWidth="1"/>
    <col min="6916" max="6916" width="7.625" style="40" customWidth="1"/>
    <col min="6917" max="6917" width="7.125" style="40" customWidth="1"/>
    <col min="6918" max="6918" width="11" style="40" customWidth="1"/>
    <col min="6919" max="6919" width="14.375" style="40" customWidth="1"/>
    <col min="6920" max="6920" width="6.25" style="40" customWidth="1"/>
    <col min="6921" max="6921" width="2" style="40" customWidth="1"/>
    <col min="6922" max="6922" width="6.625" style="40" customWidth="1"/>
    <col min="6923" max="6923" width="8.125" style="40" customWidth="1"/>
    <col min="6924" max="6924" width="9" style="40" customWidth="1"/>
    <col min="6925" max="6925" width="0" style="40" hidden="1" customWidth="1"/>
    <col min="6926" max="6926" width="9" style="40" customWidth="1"/>
    <col min="6927" max="6927" width="11" style="40" customWidth="1"/>
    <col min="6928" max="6928" width="7.125" style="40" customWidth="1"/>
    <col min="6929" max="6929" width="8.5" style="40" customWidth="1"/>
    <col min="6930" max="6930" width="7.5" style="40" customWidth="1"/>
    <col min="6931" max="6931" width="3.125" style="40" customWidth="1"/>
    <col min="6932" max="6932" width="1.75" style="40" customWidth="1"/>
    <col min="6933" max="6933" width="5" style="40" customWidth="1"/>
    <col min="6934" max="6973" width="0" style="40" hidden="1" customWidth="1"/>
    <col min="6974" max="6974" width="8.875" style="40" customWidth="1"/>
    <col min="6975" max="7168" width="8.875" style="40"/>
    <col min="7169" max="7169" width="1" style="40" customWidth="1"/>
    <col min="7170" max="7170" width="1.25" style="40" customWidth="1"/>
    <col min="7171" max="7171" width="0.875" style="40" customWidth="1"/>
    <col min="7172" max="7172" width="7.625" style="40" customWidth="1"/>
    <col min="7173" max="7173" width="7.125" style="40" customWidth="1"/>
    <col min="7174" max="7174" width="11" style="40" customWidth="1"/>
    <col min="7175" max="7175" width="14.375" style="40" customWidth="1"/>
    <col min="7176" max="7176" width="6.25" style="40" customWidth="1"/>
    <col min="7177" max="7177" width="2" style="40" customWidth="1"/>
    <col min="7178" max="7178" width="6.625" style="40" customWidth="1"/>
    <col min="7179" max="7179" width="8.125" style="40" customWidth="1"/>
    <col min="7180" max="7180" width="9" style="40" customWidth="1"/>
    <col min="7181" max="7181" width="0" style="40" hidden="1" customWidth="1"/>
    <col min="7182" max="7182" width="9" style="40" customWidth="1"/>
    <col min="7183" max="7183" width="11" style="40" customWidth="1"/>
    <col min="7184" max="7184" width="7.125" style="40" customWidth="1"/>
    <col min="7185" max="7185" width="8.5" style="40" customWidth="1"/>
    <col min="7186" max="7186" width="7.5" style="40" customWidth="1"/>
    <col min="7187" max="7187" width="3.125" style="40" customWidth="1"/>
    <col min="7188" max="7188" width="1.75" style="40" customWidth="1"/>
    <col min="7189" max="7189" width="5" style="40" customWidth="1"/>
    <col min="7190" max="7229" width="0" style="40" hidden="1" customWidth="1"/>
    <col min="7230" max="7230" width="8.875" style="40" customWidth="1"/>
    <col min="7231" max="7424" width="8.875" style="40"/>
    <col min="7425" max="7425" width="1" style="40" customWidth="1"/>
    <col min="7426" max="7426" width="1.25" style="40" customWidth="1"/>
    <col min="7427" max="7427" width="0.875" style="40" customWidth="1"/>
    <col min="7428" max="7428" width="7.625" style="40" customWidth="1"/>
    <col min="7429" max="7429" width="7.125" style="40" customWidth="1"/>
    <col min="7430" max="7430" width="11" style="40" customWidth="1"/>
    <col min="7431" max="7431" width="14.375" style="40" customWidth="1"/>
    <col min="7432" max="7432" width="6.25" style="40" customWidth="1"/>
    <col min="7433" max="7433" width="2" style="40" customWidth="1"/>
    <col min="7434" max="7434" width="6.625" style="40" customWidth="1"/>
    <col min="7435" max="7435" width="8.125" style="40" customWidth="1"/>
    <col min="7436" max="7436" width="9" style="40" customWidth="1"/>
    <col min="7437" max="7437" width="0" style="40" hidden="1" customWidth="1"/>
    <col min="7438" max="7438" width="9" style="40" customWidth="1"/>
    <col min="7439" max="7439" width="11" style="40" customWidth="1"/>
    <col min="7440" max="7440" width="7.125" style="40" customWidth="1"/>
    <col min="7441" max="7441" width="8.5" style="40" customWidth="1"/>
    <col min="7442" max="7442" width="7.5" style="40" customWidth="1"/>
    <col min="7443" max="7443" width="3.125" style="40" customWidth="1"/>
    <col min="7444" max="7444" width="1.75" style="40" customWidth="1"/>
    <col min="7445" max="7445" width="5" style="40" customWidth="1"/>
    <col min="7446" max="7485" width="0" style="40" hidden="1" customWidth="1"/>
    <col min="7486" max="7486" width="8.875" style="40" customWidth="1"/>
    <col min="7487" max="7680" width="8.875" style="40"/>
    <col min="7681" max="7681" width="1" style="40" customWidth="1"/>
    <col min="7682" max="7682" width="1.25" style="40" customWidth="1"/>
    <col min="7683" max="7683" width="0.875" style="40" customWidth="1"/>
    <col min="7684" max="7684" width="7.625" style="40" customWidth="1"/>
    <col min="7685" max="7685" width="7.125" style="40" customWidth="1"/>
    <col min="7686" max="7686" width="11" style="40" customWidth="1"/>
    <col min="7687" max="7687" width="14.375" style="40" customWidth="1"/>
    <col min="7688" max="7688" width="6.25" style="40" customWidth="1"/>
    <col min="7689" max="7689" width="2" style="40" customWidth="1"/>
    <col min="7690" max="7690" width="6.625" style="40" customWidth="1"/>
    <col min="7691" max="7691" width="8.125" style="40" customWidth="1"/>
    <col min="7692" max="7692" width="9" style="40" customWidth="1"/>
    <col min="7693" max="7693" width="0" style="40" hidden="1" customWidth="1"/>
    <col min="7694" max="7694" width="9" style="40" customWidth="1"/>
    <col min="7695" max="7695" width="11" style="40" customWidth="1"/>
    <col min="7696" max="7696" width="7.125" style="40" customWidth="1"/>
    <col min="7697" max="7697" width="8.5" style="40" customWidth="1"/>
    <col min="7698" max="7698" width="7.5" style="40" customWidth="1"/>
    <col min="7699" max="7699" width="3.125" style="40" customWidth="1"/>
    <col min="7700" max="7700" width="1.75" style="40" customWidth="1"/>
    <col min="7701" max="7701" width="5" style="40" customWidth="1"/>
    <col min="7702" max="7741" width="0" style="40" hidden="1" customWidth="1"/>
    <col min="7742" max="7742" width="8.875" style="40" customWidth="1"/>
    <col min="7743" max="7936" width="8.875" style="40"/>
    <col min="7937" max="7937" width="1" style="40" customWidth="1"/>
    <col min="7938" max="7938" width="1.25" style="40" customWidth="1"/>
    <col min="7939" max="7939" width="0.875" style="40" customWidth="1"/>
    <col min="7940" max="7940" width="7.625" style="40" customWidth="1"/>
    <col min="7941" max="7941" width="7.125" style="40" customWidth="1"/>
    <col min="7942" max="7942" width="11" style="40" customWidth="1"/>
    <col min="7943" max="7943" width="14.375" style="40" customWidth="1"/>
    <col min="7944" max="7944" width="6.25" style="40" customWidth="1"/>
    <col min="7945" max="7945" width="2" style="40" customWidth="1"/>
    <col min="7946" max="7946" width="6.625" style="40" customWidth="1"/>
    <col min="7947" max="7947" width="8.125" style="40" customWidth="1"/>
    <col min="7948" max="7948" width="9" style="40" customWidth="1"/>
    <col min="7949" max="7949" width="0" style="40" hidden="1" customWidth="1"/>
    <col min="7950" max="7950" width="9" style="40" customWidth="1"/>
    <col min="7951" max="7951" width="11" style="40" customWidth="1"/>
    <col min="7952" max="7952" width="7.125" style="40" customWidth="1"/>
    <col min="7953" max="7953" width="8.5" style="40" customWidth="1"/>
    <col min="7954" max="7954" width="7.5" style="40" customWidth="1"/>
    <col min="7955" max="7955" width="3.125" style="40" customWidth="1"/>
    <col min="7956" max="7956" width="1.75" style="40" customWidth="1"/>
    <col min="7957" max="7957" width="5" style="40" customWidth="1"/>
    <col min="7958" max="7997" width="0" style="40" hidden="1" customWidth="1"/>
    <col min="7998" max="7998" width="8.875" style="40" customWidth="1"/>
    <col min="7999" max="8192" width="8.875" style="40"/>
    <col min="8193" max="8193" width="1" style="40" customWidth="1"/>
    <col min="8194" max="8194" width="1.25" style="40" customWidth="1"/>
    <col min="8195" max="8195" width="0.875" style="40" customWidth="1"/>
    <col min="8196" max="8196" width="7.625" style="40" customWidth="1"/>
    <col min="8197" max="8197" width="7.125" style="40" customWidth="1"/>
    <col min="8198" max="8198" width="11" style="40" customWidth="1"/>
    <col min="8199" max="8199" width="14.375" style="40" customWidth="1"/>
    <col min="8200" max="8200" width="6.25" style="40" customWidth="1"/>
    <col min="8201" max="8201" width="2" style="40" customWidth="1"/>
    <col min="8202" max="8202" width="6.625" style="40" customWidth="1"/>
    <col min="8203" max="8203" width="8.125" style="40" customWidth="1"/>
    <col min="8204" max="8204" width="9" style="40" customWidth="1"/>
    <col min="8205" max="8205" width="0" style="40" hidden="1" customWidth="1"/>
    <col min="8206" max="8206" width="9" style="40" customWidth="1"/>
    <col min="8207" max="8207" width="11" style="40" customWidth="1"/>
    <col min="8208" max="8208" width="7.125" style="40" customWidth="1"/>
    <col min="8209" max="8209" width="8.5" style="40" customWidth="1"/>
    <col min="8210" max="8210" width="7.5" style="40" customWidth="1"/>
    <col min="8211" max="8211" width="3.125" style="40" customWidth="1"/>
    <col min="8212" max="8212" width="1.75" style="40" customWidth="1"/>
    <col min="8213" max="8213" width="5" style="40" customWidth="1"/>
    <col min="8214" max="8253" width="0" style="40" hidden="1" customWidth="1"/>
    <col min="8254" max="8254" width="8.875" style="40" customWidth="1"/>
    <col min="8255" max="8448" width="8.875" style="40"/>
    <col min="8449" max="8449" width="1" style="40" customWidth="1"/>
    <col min="8450" max="8450" width="1.25" style="40" customWidth="1"/>
    <col min="8451" max="8451" width="0.875" style="40" customWidth="1"/>
    <col min="8452" max="8452" width="7.625" style="40" customWidth="1"/>
    <col min="8453" max="8453" width="7.125" style="40" customWidth="1"/>
    <col min="8454" max="8454" width="11" style="40" customWidth="1"/>
    <col min="8455" max="8455" width="14.375" style="40" customWidth="1"/>
    <col min="8456" max="8456" width="6.25" style="40" customWidth="1"/>
    <col min="8457" max="8457" width="2" style="40" customWidth="1"/>
    <col min="8458" max="8458" width="6.625" style="40" customWidth="1"/>
    <col min="8459" max="8459" width="8.125" style="40" customWidth="1"/>
    <col min="8460" max="8460" width="9" style="40" customWidth="1"/>
    <col min="8461" max="8461" width="0" style="40" hidden="1" customWidth="1"/>
    <col min="8462" max="8462" width="9" style="40" customWidth="1"/>
    <col min="8463" max="8463" width="11" style="40" customWidth="1"/>
    <col min="8464" max="8464" width="7.125" style="40" customWidth="1"/>
    <col min="8465" max="8465" width="8.5" style="40" customWidth="1"/>
    <col min="8466" max="8466" width="7.5" style="40" customWidth="1"/>
    <col min="8467" max="8467" width="3.125" style="40" customWidth="1"/>
    <col min="8468" max="8468" width="1.75" style="40" customWidth="1"/>
    <col min="8469" max="8469" width="5" style="40" customWidth="1"/>
    <col min="8470" max="8509" width="0" style="40" hidden="1" customWidth="1"/>
    <col min="8510" max="8510" width="8.875" style="40" customWidth="1"/>
    <col min="8511" max="8704" width="8.875" style="40"/>
    <col min="8705" max="8705" width="1" style="40" customWidth="1"/>
    <col min="8706" max="8706" width="1.25" style="40" customWidth="1"/>
    <col min="8707" max="8707" width="0.875" style="40" customWidth="1"/>
    <col min="8708" max="8708" width="7.625" style="40" customWidth="1"/>
    <col min="8709" max="8709" width="7.125" style="40" customWidth="1"/>
    <col min="8710" max="8710" width="11" style="40" customWidth="1"/>
    <col min="8711" max="8711" width="14.375" style="40" customWidth="1"/>
    <col min="8712" max="8712" width="6.25" style="40" customWidth="1"/>
    <col min="8713" max="8713" width="2" style="40" customWidth="1"/>
    <col min="8714" max="8714" width="6.625" style="40" customWidth="1"/>
    <col min="8715" max="8715" width="8.125" style="40" customWidth="1"/>
    <col min="8716" max="8716" width="9" style="40" customWidth="1"/>
    <col min="8717" max="8717" width="0" style="40" hidden="1" customWidth="1"/>
    <col min="8718" max="8718" width="9" style="40" customWidth="1"/>
    <col min="8719" max="8719" width="11" style="40" customWidth="1"/>
    <col min="8720" max="8720" width="7.125" style="40" customWidth="1"/>
    <col min="8721" max="8721" width="8.5" style="40" customWidth="1"/>
    <col min="8722" max="8722" width="7.5" style="40" customWidth="1"/>
    <col min="8723" max="8723" width="3.125" style="40" customWidth="1"/>
    <col min="8724" max="8724" width="1.75" style="40" customWidth="1"/>
    <col min="8725" max="8725" width="5" style="40" customWidth="1"/>
    <col min="8726" max="8765" width="0" style="40" hidden="1" customWidth="1"/>
    <col min="8766" max="8766" width="8.875" style="40" customWidth="1"/>
    <col min="8767" max="8960" width="8.875" style="40"/>
    <col min="8961" max="8961" width="1" style="40" customWidth="1"/>
    <col min="8962" max="8962" width="1.25" style="40" customWidth="1"/>
    <col min="8963" max="8963" width="0.875" style="40" customWidth="1"/>
    <col min="8964" max="8964" width="7.625" style="40" customWidth="1"/>
    <col min="8965" max="8965" width="7.125" style="40" customWidth="1"/>
    <col min="8966" max="8966" width="11" style="40" customWidth="1"/>
    <col min="8967" max="8967" width="14.375" style="40" customWidth="1"/>
    <col min="8968" max="8968" width="6.25" style="40" customWidth="1"/>
    <col min="8969" max="8969" width="2" style="40" customWidth="1"/>
    <col min="8970" max="8970" width="6.625" style="40" customWidth="1"/>
    <col min="8971" max="8971" width="8.125" style="40" customWidth="1"/>
    <col min="8972" max="8972" width="9" style="40" customWidth="1"/>
    <col min="8973" max="8973" width="0" style="40" hidden="1" customWidth="1"/>
    <col min="8974" max="8974" width="9" style="40" customWidth="1"/>
    <col min="8975" max="8975" width="11" style="40" customWidth="1"/>
    <col min="8976" max="8976" width="7.125" style="40" customWidth="1"/>
    <col min="8977" max="8977" width="8.5" style="40" customWidth="1"/>
    <col min="8978" max="8978" width="7.5" style="40" customWidth="1"/>
    <col min="8979" max="8979" width="3.125" style="40" customWidth="1"/>
    <col min="8980" max="8980" width="1.75" style="40" customWidth="1"/>
    <col min="8981" max="8981" width="5" style="40" customWidth="1"/>
    <col min="8982" max="9021" width="0" style="40" hidden="1" customWidth="1"/>
    <col min="9022" max="9022" width="8.875" style="40" customWidth="1"/>
    <col min="9023" max="9216" width="8.875" style="40"/>
    <col min="9217" max="9217" width="1" style="40" customWidth="1"/>
    <col min="9218" max="9218" width="1.25" style="40" customWidth="1"/>
    <col min="9219" max="9219" width="0.875" style="40" customWidth="1"/>
    <col min="9220" max="9220" width="7.625" style="40" customWidth="1"/>
    <col min="9221" max="9221" width="7.125" style="40" customWidth="1"/>
    <col min="9222" max="9222" width="11" style="40" customWidth="1"/>
    <col min="9223" max="9223" width="14.375" style="40" customWidth="1"/>
    <col min="9224" max="9224" width="6.25" style="40" customWidth="1"/>
    <col min="9225" max="9225" width="2" style="40" customWidth="1"/>
    <col min="9226" max="9226" width="6.625" style="40" customWidth="1"/>
    <col min="9227" max="9227" width="8.125" style="40" customWidth="1"/>
    <col min="9228" max="9228" width="9" style="40" customWidth="1"/>
    <col min="9229" max="9229" width="0" style="40" hidden="1" customWidth="1"/>
    <col min="9230" max="9230" width="9" style="40" customWidth="1"/>
    <col min="9231" max="9231" width="11" style="40" customWidth="1"/>
    <col min="9232" max="9232" width="7.125" style="40" customWidth="1"/>
    <col min="9233" max="9233" width="8.5" style="40" customWidth="1"/>
    <col min="9234" max="9234" width="7.5" style="40" customWidth="1"/>
    <col min="9235" max="9235" width="3.125" style="40" customWidth="1"/>
    <col min="9236" max="9236" width="1.75" style="40" customWidth="1"/>
    <col min="9237" max="9237" width="5" style="40" customWidth="1"/>
    <col min="9238" max="9277" width="0" style="40" hidden="1" customWidth="1"/>
    <col min="9278" max="9278" width="8.875" style="40" customWidth="1"/>
    <col min="9279" max="9472" width="8.875" style="40"/>
    <col min="9473" max="9473" width="1" style="40" customWidth="1"/>
    <col min="9474" max="9474" width="1.25" style="40" customWidth="1"/>
    <col min="9475" max="9475" width="0.875" style="40" customWidth="1"/>
    <col min="9476" max="9476" width="7.625" style="40" customWidth="1"/>
    <col min="9477" max="9477" width="7.125" style="40" customWidth="1"/>
    <col min="9478" max="9478" width="11" style="40" customWidth="1"/>
    <col min="9479" max="9479" width="14.375" style="40" customWidth="1"/>
    <col min="9480" max="9480" width="6.25" style="40" customWidth="1"/>
    <col min="9481" max="9481" width="2" style="40" customWidth="1"/>
    <col min="9482" max="9482" width="6.625" style="40" customWidth="1"/>
    <col min="9483" max="9483" width="8.125" style="40" customWidth="1"/>
    <col min="9484" max="9484" width="9" style="40" customWidth="1"/>
    <col min="9485" max="9485" width="0" style="40" hidden="1" customWidth="1"/>
    <col min="9486" max="9486" width="9" style="40" customWidth="1"/>
    <col min="9487" max="9487" width="11" style="40" customWidth="1"/>
    <col min="9488" max="9488" width="7.125" style="40" customWidth="1"/>
    <col min="9489" max="9489" width="8.5" style="40" customWidth="1"/>
    <col min="9490" max="9490" width="7.5" style="40" customWidth="1"/>
    <col min="9491" max="9491" width="3.125" style="40" customWidth="1"/>
    <col min="9492" max="9492" width="1.75" style="40" customWidth="1"/>
    <col min="9493" max="9493" width="5" style="40" customWidth="1"/>
    <col min="9494" max="9533" width="0" style="40" hidden="1" customWidth="1"/>
    <col min="9534" max="9534" width="8.875" style="40" customWidth="1"/>
    <col min="9535" max="9728" width="8.875" style="40"/>
    <col min="9729" max="9729" width="1" style="40" customWidth="1"/>
    <col min="9730" max="9730" width="1.25" style="40" customWidth="1"/>
    <col min="9731" max="9731" width="0.875" style="40" customWidth="1"/>
    <col min="9732" max="9732" width="7.625" style="40" customWidth="1"/>
    <col min="9733" max="9733" width="7.125" style="40" customWidth="1"/>
    <col min="9734" max="9734" width="11" style="40" customWidth="1"/>
    <col min="9735" max="9735" width="14.375" style="40" customWidth="1"/>
    <col min="9736" max="9736" width="6.25" style="40" customWidth="1"/>
    <col min="9737" max="9737" width="2" style="40" customWidth="1"/>
    <col min="9738" max="9738" width="6.625" style="40" customWidth="1"/>
    <col min="9739" max="9739" width="8.125" style="40" customWidth="1"/>
    <col min="9740" max="9740" width="9" style="40" customWidth="1"/>
    <col min="9741" max="9741" width="0" style="40" hidden="1" customWidth="1"/>
    <col min="9742" max="9742" width="9" style="40" customWidth="1"/>
    <col min="9743" max="9743" width="11" style="40" customWidth="1"/>
    <col min="9744" max="9744" width="7.125" style="40" customWidth="1"/>
    <col min="9745" max="9745" width="8.5" style="40" customWidth="1"/>
    <col min="9746" max="9746" width="7.5" style="40" customWidth="1"/>
    <col min="9747" max="9747" width="3.125" style="40" customWidth="1"/>
    <col min="9748" max="9748" width="1.75" style="40" customWidth="1"/>
    <col min="9749" max="9749" width="5" style="40" customWidth="1"/>
    <col min="9750" max="9789" width="0" style="40" hidden="1" customWidth="1"/>
    <col min="9790" max="9790" width="8.875" style="40" customWidth="1"/>
    <col min="9791" max="9984" width="8.875" style="40"/>
    <col min="9985" max="9985" width="1" style="40" customWidth="1"/>
    <col min="9986" max="9986" width="1.25" style="40" customWidth="1"/>
    <col min="9987" max="9987" width="0.875" style="40" customWidth="1"/>
    <col min="9988" max="9988" width="7.625" style="40" customWidth="1"/>
    <col min="9989" max="9989" width="7.125" style="40" customWidth="1"/>
    <col min="9990" max="9990" width="11" style="40" customWidth="1"/>
    <col min="9991" max="9991" width="14.375" style="40" customWidth="1"/>
    <col min="9992" max="9992" width="6.25" style="40" customWidth="1"/>
    <col min="9993" max="9993" width="2" style="40" customWidth="1"/>
    <col min="9994" max="9994" width="6.625" style="40" customWidth="1"/>
    <col min="9995" max="9995" width="8.125" style="40" customWidth="1"/>
    <col min="9996" max="9996" width="9" style="40" customWidth="1"/>
    <col min="9997" max="9997" width="0" style="40" hidden="1" customWidth="1"/>
    <col min="9998" max="9998" width="9" style="40" customWidth="1"/>
    <col min="9999" max="9999" width="11" style="40" customWidth="1"/>
    <col min="10000" max="10000" width="7.125" style="40" customWidth="1"/>
    <col min="10001" max="10001" width="8.5" style="40" customWidth="1"/>
    <col min="10002" max="10002" width="7.5" style="40" customWidth="1"/>
    <col min="10003" max="10003" width="3.125" style="40" customWidth="1"/>
    <col min="10004" max="10004" width="1.75" style="40" customWidth="1"/>
    <col min="10005" max="10005" width="5" style="40" customWidth="1"/>
    <col min="10006" max="10045" width="0" style="40" hidden="1" customWidth="1"/>
    <col min="10046" max="10046" width="8.875" style="40" customWidth="1"/>
    <col min="10047" max="10240" width="8.875" style="40"/>
    <col min="10241" max="10241" width="1" style="40" customWidth="1"/>
    <col min="10242" max="10242" width="1.25" style="40" customWidth="1"/>
    <col min="10243" max="10243" width="0.875" style="40" customWidth="1"/>
    <col min="10244" max="10244" width="7.625" style="40" customWidth="1"/>
    <col min="10245" max="10245" width="7.125" style="40" customWidth="1"/>
    <col min="10246" max="10246" width="11" style="40" customWidth="1"/>
    <col min="10247" max="10247" width="14.375" style="40" customWidth="1"/>
    <col min="10248" max="10248" width="6.25" style="40" customWidth="1"/>
    <col min="10249" max="10249" width="2" style="40" customWidth="1"/>
    <col min="10250" max="10250" width="6.625" style="40" customWidth="1"/>
    <col min="10251" max="10251" width="8.125" style="40" customWidth="1"/>
    <col min="10252" max="10252" width="9" style="40" customWidth="1"/>
    <col min="10253" max="10253" width="0" style="40" hidden="1" customWidth="1"/>
    <col min="10254" max="10254" width="9" style="40" customWidth="1"/>
    <col min="10255" max="10255" width="11" style="40" customWidth="1"/>
    <col min="10256" max="10256" width="7.125" style="40" customWidth="1"/>
    <col min="10257" max="10257" width="8.5" style="40" customWidth="1"/>
    <col min="10258" max="10258" width="7.5" style="40" customWidth="1"/>
    <col min="10259" max="10259" width="3.125" style="40" customWidth="1"/>
    <col min="10260" max="10260" width="1.75" style="40" customWidth="1"/>
    <col min="10261" max="10261" width="5" style="40" customWidth="1"/>
    <col min="10262" max="10301" width="0" style="40" hidden="1" customWidth="1"/>
    <col min="10302" max="10302" width="8.875" style="40" customWidth="1"/>
    <col min="10303" max="10496" width="8.875" style="40"/>
    <col min="10497" max="10497" width="1" style="40" customWidth="1"/>
    <col min="10498" max="10498" width="1.25" style="40" customWidth="1"/>
    <col min="10499" max="10499" width="0.875" style="40" customWidth="1"/>
    <col min="10500" max="10500" width="7.625" style="40" customWidth="1"/>
    <col min="10501" max="10501" width="7.125" style="40" customWidth="1"/>
    <col min="10502" max="10502" width="11" style="40" customWidth="1"/>
    <col min="10503" max="10503" width="14.375" style="40" customWidth="1"/>
    <col min="10504" max="10504" width="6.25" style="40" customWidth="1"/>
    <col min="10505" max="10505" width="2" style="40" customWidth="1"/>
    <col min="10506" max="10506" width="6.625" style="40" customWidth="1"/>
    <col min="10507" max="10507" width="8.125" style="40" customWidth="1"/>
    <col min="10508" max="10508" width="9" style="40" customWidth="1"/>
    <col min="10509" max="10509" width="0" style="40" hidden="1" customWidth="1"/>
    <col min="10510" max="10510" width="9" style="40" customWidth="1"/>
    <col min="10511" max="10511" width="11" style="40" customWidth="1"/>
    <col min="10512" max="10512" width="7.125" style="40" customWidth="1"/>
    <col min="10513" max="10513" width="8.5" style="40" customWidth="1"/>
    <col min="10514" max="10514" width="7.5" style="40" customWidth="1"/>
    <col min="10515" max="10515" width="3.125" style="40" customWidth="1"/>
    <col min="10516" max="10516" width="1.75" style="40" customWidth="1"/>
    <col min="10517" max="10517" width="5" style="40" customWidth="1"/>
    <col min="10518" max="10557" width="0" style="40" hidden="1" customWidth="1"/>
    <col min="10558" max="10558" width="8.875" style="40" customWidth="1"/>
    <col min="10559" max="10752" width="8.875" style="40"/>
    <col min="10753" max="10753" width="1" style="40" customWidth="1"/>
    <col min="10754" max="10754" width="1.25" style="40" customWidth="1"/>
    <col min="10755" max="10755" width="0.875" style="40" customWidth="1"/>
    <col min="10756" max="10756" width="7.625" style="40" customWidth="1"/>
    <col min="10757" max="10757" width="7.125" style="40" customWidth="1"/>
    <col min="10758" max="10758" width="11" style="40" customWidth="1"/>
    <col min="10759" max="10759" width="14.375" style="40" customWidth="1"/>
    <col min="10760" max="10760" width="6.25" style="40" customWidth="1"/>
    <col min="10761" max="10761" width="2" style="40" customWidth="1"/>
    <col min="10762" max="10762" width="6.625" style="40" customWidth="1"/>
    <col min="10763" max="10763" width="8.125" style="40" customWidth="1"/>
    <col min="10764" max="10764" width="9" style="40" customWidth="1"/>
    <col min="10765" max="10765" width="0" style="40" hidden="1" customWidth="1"/>
    <col min="10766" max="10766" width="9" style="40" customWidth="1"/>
    <col min="10767" max="10767" width="11" style="40" customWidth="1"/>
    <col min="10768" max="10768" width="7.125" style="40" customWidth="1"/>
    <col min="10769" max="10769" width="8.5" style="40" customWidth="1"/>
    <col min="10770" max="10770" width="7.5" style="40" customWidth="1"/>
    <col min="10771" max="10771" width="3.125" style="40" customWidth="1"/>
    <col min="10772" max="10772" width="1.75" style="40" customWidth="1"/>
    <col min="10773" max="10773" width="5" style="40" customWidth="1"/>
    <col min="10774" max="10813" width="0" style="40" hidden="1" customWidth="1"/>
    <col min="10814" max="10814" width="8.875" style="40" customWidth="1"/>
    <col min="10815" max="11008" width="8.875" style="40"/>
    <col min="11009" max="11009" width="1" style="40" customWidth="1"/>
    <col min="11010" max="11010" width="1.25" style="40" customWidth="1"/>
    <col min="11011" max="11011" width="0.875" style="40" customWidth="1"/>
    <col min="11012" max="11012" width="7.625" style="40" customWidth="1"/>
    <col min="11013" max="11013" width="7.125" style="40" customWidth="1"/>
    <col min="11014" max="11014" width="11" style="40" customWidth="1"/>
    <col min="11015" max="11015" width="14.375" style="40" customWidth="1"/>
    <col min="11016" max="11016" width="6.25" style="40" customWidth="1"/>
    <col min="11017" max="11017" width="2" style="40" customWidth="1"/>
    <col min="11018" max="11018" width="6.625" style="40" customWidth="1"/>
    <col min="11019" max="11019" width="8.125" style="40" customWidth="1"/>
    <col min="11020" max="11020" width="9" style="40" customWidth="1"/>
    <col min="11021" max="11021" width="0" style="40" hidden="1" customWidth="1"/>
    <col min="11022" max="11022" width="9" style="40" customWidth="1"/>
    <col min="11023" max="11023" width="11" style="40" customWidth="1"/>
    <col min="11024" max="11024" width="7.125" style="40" customWidth="1"/>
    <col min="11025" max="11025" width="8.5" style="40" customWidth="1"/>
    <col min="11026" max="11026" width="7.5" style="40" customWidth="1"/>
    <col min="11027" max="11027" width="3.125" style="40" customWidth="1"/>
    <col min="11028" max="11028" width="1.75" style="40" customWidth="1"/>
    <col min="11029" max="11029" width="5" style="40" customWidth="1"/>
    <col min="11030" max="11069" width="0" style="40" hidden="1" customWidth="1"/>
    <col min="11070" max="11070" width="8.875" style="40" customWidth="1"/>
    <col min="11071" max="11264" width="8.875" style="40"/>
    <col min="11265" max="11265" width="1" style="40" customWidth="1"/>
    <col min="11266" max="11266" width="1.25" style="40" customWidth="1"/>
    <col min="11267" max="11267" width="0.875" style="40" customWidth="1"/>
    <col min="11268" max="11268" width="7.625" style="40" customWidth="1"/>
    <col min="11269" max="11269" width="7.125" style="40" customWidth="1"/>
    <col min="11270" max="11270" width="11" style="40" customWidth="1"/>
    <col min="11271" max="11271" width="14.375" style="40" customWidth="1"/>
    <col min="11272" max="11272" width="6.25" style="40" customWidth="1"/>
    <col min="11273" max="11273" width="2" style="40" customWidth="1"/>
    <col min="11274" max="11274" width="6.625" style="40" customWidth="1"/>
    <col min="11275" max="11275" width="8.125" style="40" customWidth="1"/>
    <col min="11276" max="11276" width="9" style="40" customWidth="1"/>
    <col min="11277" max="11277" width="0" style="40" hidden="1" customWidth="1"/>
    <col min="11278" max="11278" width="9" style="40" customWidth="1"/>
    <col min="11279" max="11279" width="11" style="40" customWidth="1"/>
    <col min="11280" max="11280" width="7.125" style="40" customWidth="1"/>
    <col min="11281" max="11281" width="8.5" style="40" customWidth="1"/>
    <col min="11282" max="11282" width="7.5" style="40" customWidth="1"/>
    <col min="11283" max="11283" width="3.125" style="40" customWidth="1"/>
    <col min="11284" max="11284" width="1.75" style="40" customWidth="1"/>
    <col min="11285" max="11285" width="5" style="40" customWidth="1"/>
    <col min="11286" max="11325" width="0" style="40" hidden="1" customWidth="1"/>
    <col min="11326" max="11326" width="8.875" style="40" customWidth="1"/>
    <col min="11327" max="11520" width="8.875" style="40"/>
    <col min="11521" max="11521" width="1" style="40" customWidth="1"/>
    <col min="11522" max="11522" width="1.25" style="40" customWidth="1"/>
    <col min="11523" max="11523" width="0.875" style="40" customWidth="1"/>
    <col min="11524" max="11524" width="7.625" style="40" customWidth="1"/>
    <col min="11525" max="11525" width="7.125" style="40" customWidth="1"/>
    <col min="11526" max="11526" width="11" style="40" customWidth="1"/>
    <col min="11527" max="11527" width="14.375" style="40" customWidth="1"/>
    <col min="11528" max="11528" width="6.25" style="40" customWidth="1"/>
    <col min="11529" max="11529" width="2" style="40" customWidth="1"/>
    <col min="11530" max="11530" width="6.625" style="40" customWidth="1"/>
    <col min="11531" max="11531" width="8.125" style="40" customWidth="1"/>
    <col min="11532" max="11532" width="9" style="40" customWidth="1"/>
    <col min="11533" max="11533" width="0" style="40" hidden="1" customWidth="1"/>
    <col min="11534" max="11534" width="9" style="40" customWidth="1"/>
    <col min="11535" max="11535" width="11" style="40" customWidth="1"/>
    <col min="11536" max="11536" width="7.125" style="40" customWidth="1"/>
    <col min="11537" max="11537" width="8.5" style="40" customWidth="1"/>
    <col min="11538" max="11538" width="7.5" style="40" customWidth="1"/>
    <col min="11539" max="11539" width="3.125" style="40" customWidth="1"/>
    <col min="11540" max="11540" width="1.75" style="40" customWidth="1"/>
    <col min="11541" max="11541" width="5" style="40" customWidth="1"/>
    <col min="11542" max="11581" width="0" style="40" hidden="1" customWidth="1"/>
    <col min="11582" max="11582" width="8.875" style="40" customWidth="1"/>
    <col min="11583" max="11776" width="8.875" style="40"/>
    <col min="11777" max="11777" width="1" style="40" customWidth="1"/>
    <col min="11778" max="11778" width="1.25" style="40" customWidth="1"/>
    <col min="11779" max="11779" width="0.875" style="40" customWidth="1"/>
    <col min="11780" max="11780" width="7.625" style="40" customWidth="1"/>
    <col min="11781" max="11781" width="7.125" style="40" customWidth="1"/>
    <col min="11782" max="11782" width="11" style="40" customWidth="1"/>
    <col min="11783" max="11783" width="14.375" style="40" customWidth="1"/>
    <col min="11784" max="11784" width="6.25" style="40" customWidth="1"/>
    <col min="11785" max="11785" width="2" style="40" customWidth="1"/>
    <col min="11786" max="11786" width="6.625" style="40" customWidth="1"/>
    <col min="11787" max="11787" width="8.125" style="40" customWidth="1"/>
    <col min="11788" max="11788" width="9" style="40" customWidth="1"/>
    <col min="11789" max="11789" width="0" style="40" hidden="1" customWidth="1"/>
    <col min="11790" max="11790" width="9" style="40" customWidth="1"/>
    <col min="11791" max="11791" width="11" style="40" customWidth="1"/>
    <col min="11792" max="11792" width="7.125" style="40" customWidth="1"/>
    <col min="11793" max="11793" width="8.5" style="40" customWidth="1"/>
    <col min="11794" max="11794" width="7.5" style="40" customWidth="1"/>
    <col min="11795" max="11795" width="3.125" style="40" customWidth="1"/>
    <col min="11796" max="11796" width="1.75" style="40" customWidth="1"/>
    <col min="11797" max="11797" width="5" style="40" customWidth="1"/>
    <col min="11798" max="11837" width="0" style="40" hidden="1" customWidth="1"/>
    <col min="11838" max="11838" width="8.875" style="40" customWidth="1"/>
    <col min="11839" max="12032" width="8.875" style="40"/>
    <col min="12033" max="12033" width="1" style="40" customWidth="1"/>
    <col min="12034" max="12034" width="1.25" style="40" customWidth="1"/>
    <col min="12035" max="12035" width="0.875" style="40" customWidth="1"/>
    <col min="12036" max="12036" width="7.625" style="40" customWidth="1"/>
    <col min="12037" max="12037" width="7.125" style="40" customWidth="1"/>
    <col min="12038" max="12038" width="11" style="40" customWidth="1"/>
    <col min="12039" max="12039" width="14.375" style="40" customWidth="1"/>
    <col min="12040" max="12040" width="6.25" style="40" customWidth="1"/>
    <col min="12041" max="12041" width="2" style="40" customWidth="1"/>
    <col min="12042" max="12042" width="6.625" style="40" customWidth="1"/>
    <col min="12043" max="12043" width="8.125" style="40" customWidth="1"/>
    <col min="12044" max="12044" width="9" style="40" customWidth="1"/>
    <col min="12045" max="12045" width="0" style="40" hidden="1" customWidth="1"/>
    <col min="12046" max="12046" width="9" style="40" customWidth="1"/>
    <col min="12047" max="12047" width="11" style="40" customWidth="1"/>
    <col min="12048" max="12048" width="7.125" style="40" customWidth="1"/>
    <col min="12049" max="12049" width="8.5" style="40" customWidth="1"/>
    <col min="12050" max="12050" width="7.5" style="40" customWidth="1"/>
    <col min="12051" max="12051" width="3.125" style="40" customWidth="1"/>
    <col min="12052" max="12052" width="1.75" style="40" customWidth="1"/>
    <col min="12053" max="12053" width="5" style="40" customWidth="1"/>
    <col min="12054" max="12093" width="0" style="40" hidden="1" customWidth="1"/>
    <col min="12094" max="12094" width="8.875" style="40" customWidth="1"/>
    <col min="12095" max="12288" width="8.875" style="40"/>
    <col min="12289" max="12289" width="1" style="40" customWidth="1"/>
    <col min="12290" max="12290" width="1.25" style="40" customWidth="1"/>
    <col min="12291" max="12291" width="0.875" style="40" customWidth="1"/>
    <col min="12292" max="12292" width="7.625" style="40" customWidth="1"/>
    <col min="12293" max="12293" width="7.125" style="40" customWidth="1"/>
    <col min="12294" max="12294" width="11" style="40" customWidth="1"/>
    <col min="12295" max="12295" width="14.375" style="40" customWidth="1"/>
    <col min="12296" max="12296" width="6.25" style="40" customWidth="1"/>
    <col min="12297" max="12297" width="2" style="40" customWidth="1"/>
    <col min="12298" max="12298" width="6.625" style="40" customWidth="1"/>
    <col min="12299" max="12299" width="8.125" style="40" customWidth="1"/>
    <col min="12300" max="12300" width="9" style="40" customWidth="1"/>
    <col min="12301" max="12301" width="0" style="40" hidden="1" customWidth="1"/>
    <col min="12302" max="12302" width="9" style="40" customWidth="1"/>
    <col min="12303" max="12303" width="11" style="40" customWidth="1"/>
    <col min="12304" max="12304" width="7.125" style="40" customWidth="1"/>
    <col min="12305" max="12305" width="8.5" style="40" customWidth="1"/>
    <col min="12306" max="12306" width="7.5" style="40" customWidth="1"/>
    <col min="12307" max="12307" width="3.125" style="40" customWidth="1"/>
    <col min="12308" max="12308" width="1.75" style="40" customWidth="1"/>
    <col min="12309" max="12309" width="5" style="40" customWidth="1"/>
    <col min="12310" max="12349" width="0" style="40" hidden="1" customWidth="1"/>
    <col min="12350" max="12350" width="8.875" style="40" customWidth="1"/>
    <col min="12351" max="12544" width="8.875" style="40"/>
    <col min="12545" max="12545" width="1" style="40" customWidth="1"/>
    <col min="12546" max="12546" width="1.25" style="40" customWidth="1"/>
    <col min="12547" max="12547" width="0.875" style="40" customWidth="1"/>
    <col min="12548" max="12548" width="7.625" style="40" customWidth="1"/>
    <col min="12549" max="12549" width="7.125" style="40" customWidth="1"/>
    <col min="12550" max="12550" width="11" style="40" customWidth="1"/>
    <col min="12551" max="12551" width="14.375" style="40" customWidth="1"/>
    <col min="12552" max="12552" width="6.25" style="40" customWidth="1"/>
    <col min="12553" max="12553" width="2" style="40" customWidth="1"/>
    <col min="12554" max="12554" width="6.625" style="40" customWidth="1"/>
    <col min="12555" max="12555" width="8.125" style="40" customWidth="1"/>
    <col min="12556" max="12556" width="9" style="40" customWidth="1"/>
    <col min="12557" max="12557" width="0" style="40" hidden="1" customWidth="1"/>
    <col min="12558" max="12558" width="9" style="40" customWidth="1"/>
    <col min="12559" max="12559" width="11" style="40" customWidth="1"/>
    <col min="12560" max="12560" width="7.125" style="40" customWidth="1"/>
    <col min="12561" max="12561" width="8.5" style="40" customWidth="1"/>
    <col min="12562" max="12562" width="7.5" style="40" customWidth="1"/>
    <col min="12563" max="12563" width="3.125" style="40" customWidth="1"/>
    <col min="12564" max="12564" width="1.75" style="40" customWidth="1"/>
    <col min="12565" max="12565" width="5" style="40" customWidth="1"/>
    <col min="12566" max="12605" width="0" style="40" hidden="1" customWidth="1"/>
    <col min="12606" max="12606" width="8.875" style="40" customWidth="1"/>
    <col min="12607" max="12800" width="8.875" style="40"/>
    <col min="12801" max="12801" width="1" style="40" customWidth="1"/>
    <col min="12802" max="12802" width="1.25" style="40" customWidth="1"/>
    <col min="12803" max="12803" width="0.875" style="40" customWidth="1"/>
    <col min="12804" max="12804" width="7.625" style="40" customWidth="1"/>
    <col min="12805" max="12805" width="7.125" style="40" customWidth="1"/>
    <col min="12806" max="12806" width="11" style="40" customWidth="1"/>
    <col min="12807" max="12807" width="14.375" style="40" customWidth="1"/>
    <col min="12808" max="12808" width="6.25" style="40" customWidth="1"/>
    <col min="12809" max="12809" width="2" style="40" customWidth="1"/>
    <col min="12810" max="12810" width="6.625" style="40" customWidth="1"/>
    <col min="12811" max="12811" width="8.125" style="40" customWidth="1"/>
    <col min="12812" max="12812" width="9" style="40" customWidth="1"/>
    <col min="12813" max="12813" width="0" style="40" hidden="1" customWidth="1"/>
    <col min="12814" max="12814" width="9" style="40" customWidth="1"/>
    <col min="12815" max="12815" width="11" style="40" customWidth="1"/>
    <col min="12816" max="12816" width="7.125" style="40" customWidth="1"/>
    <col min="12817" max="12817" width="8.5" style="40" customWidth="1"/>
    <col min="12818" max="12818" width="7.5" style="40" customWidth="1"/>
    <col min="12819" max="12819" width="3.125" style="40" customWidth="1"/>
    <col min="12820" max="12820" width="1.75" style="40" customWidth="1"/>
    <col min="12821" max="12821" width="5" style="40" customWidth="1"/>
    <col min="12822" max="12861" width="0" style="40" hidden="1" customWidth="1"/>
    <col min="12862" max="12862" width="8.875" style="40" customWidth="1"/>
    <col min="12863" max="13056" width="8.875" style="40"/>
    <col min="13057" max="13057" width="1" style="40" customWidth="1"/>
    <col min="13058" max="13058" width="1.25" style="40" customWidth="1"/>
    <col min="13059" max="13059" width="0.875" style="40" customWidth="1"/>
    <col min="13060" max="13060" width="7.625" style="40" customWidth="1"/>
    <col min="13061" max="13061" width="7.125" style="40" customWidth="1"/>
    <col min="13062" max="13062" width="11" style="40" customWidth="1"/>
    <col min="13063" max="13063" width="14.375" style="40" customWidth="1"/>
    <col min="13064" max="13064" width="6.25" style="40" customWidth="1"/>
    <col min="13065" max="13065" width="2" style="40" customWidth="1"/>
    <col min="13066" max="13066" width="6.625" style="40" customWidth="1"/>
    <col min="13067" max="13067" width="8.125" style="40" customWidth="1"/>
    <col min="13068" max="13068" width="9" style="40" customWidth="1"/>
    <col min="13069" max="13069" width="0" style="40" hidden="1" customWidth="1"/>
    <col min="13070" max="13070" width="9" style="40" customWidth="1"/>
    <col min="13071" max="13071" width="11" style="40" customWidth="1"/>
    <col min="13072" max="13072" width="7.125" style="40" customWidth="1"/>
    <col min="13073" max="13073" width="8.5" style="40" customWidth="1"/>
    <col min="13074" max="13074" width="7.5" style="40" customWidth="1"/>
    <col min="13075" max="13075" width="3.125" style="40" customWidth="1"/>
    <col min="13076" max="13076" width="1.75" style="40" customWidth="1"/>
    <col min="13077" max="13077" width="5" style="40" customWidth="1"/>
    <col min="13078" max="13117" width="0" style="40" hidden="1" customWidth="1"/>
    <col min="13118" max="13118" width="8.875" style="40" customWidth="1"/>
    <col min="13119" max="13312" width="8.875" style="40"/>
    <col min="13313" max="13313" width="1" style="40" customWidth="1"/>
    <col min="13314" max="13314" width="1.25" style="40" customWidth="1"/>
    <col min="13315" max="13315" width="0.875" style="40" customWidth="1"/>
    <col min="13316" max="13316" width="7.625" style="40" customWidth="1"/>
    <col min="13317" max="13317" width="7.125" style="40" customWidth="1"/>
    <col min="13318" max="13318" width="11" style="40" customWidth="1"/>
    <col min="13319" max="13319" width="14.375" style="40" customWidth="1"/>
    <col min="13320" max="13320" width="6.25" style="40" customWidth="1"/>
    <col min="13321" max="13321" width="2" style="40" customWidth="1"/>
    <col min="13322" max="13322" width="6.625" style="40" customWidth="1"/>
    <col min="13323" max="13323" width="8.125" style="40" customWidth="1"/>
    <col min="13324" max="13324" width="9" style="40" customWidth="1"/>
    <col min="13325" max="13325" width="0" style="40" hidden="1" customWidth="1"/>
    <col min="13326" max="13326" width="9" style="40" customWidth="1"/>
    <col min="13327" max="13327" width="11" style="40" customWidth="1"/>
    <col min="13328" max="13328" width="7.125" style="40" customWidth="1"/>
    <col min="13329" max="13329" width="8.5" style="40" customWidth="1"/>
    <col min="13330" max="13330" width="7.5" style="40" customWidth="1"/>
    <col min="13331" max="13331" width="3.125" style="40" customWidth="1"/>
    <col min="13332" max="13332" width="1.75" style="40" customWidth="1"/>
    <col min="13333" max="13333" width="5" style="40" customWidth="1"/>
    <col min="13334" max="13373" width="0" style="40" hidden="1" customWidth="1"/>
    <col min="13374" max="13374" width="8.875" style="40" customWidth="1"/>
    <col min="13375" max="13568" width="8.875" style="40"/>
    <col min="13569" max="13569" width="1" style="40" customWidth="1"/>
    <col min="13570" max="13570" width="1.25" style="40" customWidth="1"/>
    <col min="13571" max="13571" width="0.875" style="40" customWidth="1"/>
    <col min="13572" max="13572" width="7.625" style="40" customWidth="1"/>
    <col min="13573" max="13573" width="7.125" style="40" customWidth="1"/>
    <col min="13574" max="13574" width="11" style="40" customWidth="1"/>
    <col min="13575" max="13575" width="14.375" style="40" customWidth="1"/>
    <col min="13576" max="13576" width="6.25" style="40" customWidth="1"/>
    <col min="13577" max="13577" width="2" style="40" customWidth="1"/>
    <col min="13578" max="13578" width="6.625" style="40" customWidth="1"/>
    <col min="13579" max="13579" width="8.125" style="40" customWidth="1"/>
    <col min="13580" max="13580" width="9" style="40" customWidth="1"/>
    <col min="13581" max="13581" width="0" style="40" hidden="1" customWidth="1"/>
    <col min="13582" max="13582" width="9" style="40" customWidth="1"/>
    <col min="13583" max="13583" width="11" style="40" customWidth="1"/>
    <col min="13584" max="13584" width="7.125" style="40" customWidth="1"/>
    <col min="13585" max="13585" width="8.5" style="40" customWidth="1"/>
    <col min="13586" max="13586" width="7.5" style="40" customWidth="1"/>
    <col min="13587" max="13587" width="3.125" style="40" customWidth="1"/>
    <col min="13588" max="13588" width="1.75" style="40" customWidth="1"/>
    <col min="13589" max="13589" width="5" style="40" customWidth="1"/>
    <col min="13590" max="13629" width="0" style="40" hidden="1" customWidth="1"/>
    <col min="13630" max="13630" width="8.875" style="40" customWidth="1"/>
    <col min="13631" max="13824" width="8.875" style="40"/>
    <col min="13825" max="13825" width="1" style="40" customWidth="1"/>
    <col min="13826" max="13826" width="1.25" style="40" customWidth="1"/>
    <col min="13827" max="13827" width="0.875" style="40" customWidth="1"/>
    <col min="13828" max="13828" width="7.625" style="40" customWidth="1"/>
    <col min="13829" max="13829" width="7.125" style="40" customWidth="1"/>
    <col min="13830" max="13830" width="11" style="40" customWidth="1"/>
    <col min="13831" max="13831" width="14.375" style="40" customWidth="1"/>
    <col min="13832" max="13832" width="6.25" style="40" customWidth="1"/>
    <col min="13833" max="13833" width="2" style="40" customWidth="1"/>
    <col min="13834" max="13834" width="6.625" style="40" customWidth="1"/>
    <col min="13835" max="13835" width="8.125" style="40" customWidth="1"/>
    <col min="13836" max="13836" width="9" style="40" customWidth="1"/>
    <col min="13837" max="13837" width="0" style="40" hidden="1" customWidth="1"/>
    <col min="13838" max="13838" width="9" style="40" customWidth="1"/>
    <col min="13839" max="13839" width="11" style="40" customWidth="1"/>
    <col min="13840" max="13840" width="7.125" style="40" customWidth="1"/>
    <col min="13841" max="13841" width="8.5" style="40" customWidth="1"/>
    <col min="13842" max="13842" width="7.5" style="40" customWidth="1"/>
    <col min="13843" max="13843" width="3.125" style="40" customWidth="1"/>
    <col min="13844" max="13844" width="1.75" style="40" customWidth="1"/>
    <col min="13845" max="13845" width="5" style="40" customWidth="1"/>
    <col min="13846" max="13885" width="0" style="40" hidden="1" customWidth="1"/>
    <col min="13886" max="13886" width="8.875" style="40" customWidth="1"/>
    <col min="13887" max="14080" width="8.875" style="40"/>
    <col min="14081" max="14081" width="1" style="40" customWidth="1"/>
    <col min="14082" max="14082" width="1.25" style="40" customWidth="1"/>
    <col min="14083" max="14083" width="0.875" style="40" customWidth="1"/>
    <col min="14084" max="14084" width="7.625" style="40" customWidth="1"/>
    <col min="14085" max="14085" width="7.125" style="40" customWidth="1"/>
    <col min="14086" max="14086" width="11" style="40" customWidth="1"/>
    <col min="14087" max="14087" width="14.375" style="40" customWidth="1"/>
    <col min="14088" max="14088" width="6.25" style="40" customWidth="1"/>
    <col min="14089" max="14089" width="2" style="40" customWidth="1"/>
    <col min="14090" max="14090" width="6.625" style="40" customWidth="1"/>
    <col min="14091" max="14091" width="8.125" style="40" customWidth="1"/>
    <col min="14092" max="14092" width="9" style="40" customWidth="1"/>
    <col min="14093" max="14093" width="0" style="40" hidden="1" customWidth="1"/>
    <col min="14094" max="14094" width="9" style="40" customWidth="1"/>
    <col min="14095" max="14095" width="11" style="40" customWidth="1"/>
    <col min="14096" max="14096" width="7.125" style="40" customWidth="1"/>
    <col min="14097" max="14097" width="8.5" style="40" customWidth="1"/>
    <col min="14098" max="14098" width="7.5" style="40" customWidth="1"/>
    <col min="14099" max="14099" width="3.125" style="40" customWidth="1"/>
    <col min="14100" max="14100" width="1.75" style="40" customWidth="1"/>
    <col min="14101" max="14101" width="5" style="40" customWidth="1"/>
    <col min="14102" max="14141" width="0" style="40" hidden="1" customWidth="1"/>
    <col min="14142" max="14142" width="8.875" style="40" customWidth="1"/>
    <col min="14143" max="14336" width="8.875" style="40"/>
    <col min="14337" max="14337" width="1" style="40" customWidth="1"/>
    <col min="14338" max="14338" width="1.25" style="40" customWidth="1"/>
    <col min="14339" max="14339" width="0.875" style="40" customWidth="1"/>
    <col min="14340" max="14340" width="7.625" style="40" customWidth="1"/>
    <col min="14341" max="14341" width="7.125" style="40" customWidth="1"/>
    <col min="14342" max="14342" width="11" style="40" customWidth="1"/>
    <col min="14343" max="14343" width="14.375" style="40" customWidth="1"/>
    <col min="14344" max="14344" width="6.25" style="40" customWidth="1"/>
    <col min="14345" max="14345" width="2" style="40" customWidth="1"/>
    <col min="14346" max="14346" width="6.625" style="40" customWidth="1"/>
    <col min="14347" max="14347" width="8.125" style="40" customWidth="1"/>
    <col min="14348" max="14348" width="9" style="40" customWidth="1"/>
    <col min="14349" max="14349" width="0" style="40" hidden="1" customWidth="1"/>
    <col min="14350" max="14350" width="9" style="40" customWidth="1"/>
    <col min="14351" max="14351" width="11" style="40" customWidth="1"/>
    <col min="14352" max="14352" width="7.125" style="40" customWidth="1"/>
    <col min="14353" max="14353" width="8.5" style="40" customWidth="1"/>
    <col min="14354" max="14354" width="7.5" style="40" customWidth="1"/>
    <col min="14355" max="14355" width="3.125" style="40" customWidth="1"/>
    <col min="14356" max="14356" width="1.75" style="40" customWidth="1"/>
    <col min="14357" max="14357" width="5" style="40" customWidth="1"/>
    <col min="14358" max="14397" width="0" style="40" hidden="1" customWidth="1"/>
    <col min="14398" max="14398" width="8.875" style="40" customWidth="1"/>
    <col min="14399" max="14592" width="8.875" style="40"/>
    <col min="14593" max="14593" width="1" style="40" customWidth="1"/>
    <col min="14594" max="14594" width="1.25" style="40" customWidth="1"/>
    <col min="14595" max="14595" width="0.875" style="40" customWidth="1"/>
    <col min="14596" max="14596" width="7.625" style="40" customWidth="1"/>
    <col min="14597" max="14597" width="7.125" style="40" customWidth="1"/>
    <col min="14598" max="14598" width="11" style="40" customWidth="1"/>
    <col min="14599" max="14599" width="14.375" style="40" customWidth="1"/>
    <col min="14600" max="14600" width="6.25" style="40" customWidth="1"/>
    <col min="14601" max="14601" width="2" style="40" customWidth="1"/>
    <col min="14602" max="14602" width="6.625" style="40" customWidth="1"/>
    <col min="14603" max="14603" width="8.125" style="40" customWidth="1"/>
    <col min="14604" max="14604" width="9" style="40" customWidth="1"/>
    <col min="14605" max="14605" width="0" style="40" hidden="1" customWidth="1"/>
    <col min="14606" max="14606" width="9" style="40" customWidth="1"/>
    <col min="14607" max="14607" width="11" style="40" customWidth="1"/>
    <col min="14608" max="14608" width="7.125" style="40" customWidth="1"/>
    <col min="14609" max="14609" width="8.5" style="40" customWidth="1"/>
    <col min="14610" max="14610" width="7.5" style="40" customWidth="1"/>
    <col min="14611" max="14611" width="3.125" style="40" customWidth="1"/>
    <col min="14612" max="14612" width="1.75" style="40" customWidth="1"/>
    <col min="14613" max="14613" width="5" style="40" customWidth="1"/>
    <col min="14614" max="14653" width="0" style="40" hidden="1" customWidth="1"/>
    <col min="14654" max="14654" width="8.875" style="40" customWidth="1"/>
    <col min="14655" max="14848" width="8.875" style="40"/>
    <col min="14849" max="14849" width="1" style="40" customWidth="1"/>
    <col min="14850" max="14850" width="1.25" style="40" customWidth="1"/>
    <col min="14851" max="14851" width="0.875" style="40" customWidth="1"/>
    <col min="14852" max="14852" width="7.625" style="40" customWidth="1"/>
    <col min="14853" max="14853" width="7.125" style="40" customWidth="1"/>
    <col min="14854" max="14854" width="11" style="40" customWidth="1"/>
    <col min="14855" max="14855" width="14.375" style="40" customWidth="1"/>
    <col min="14856" max="14856" width="6.25" style="40" customWidth="1"/>
    <col min="14857" max="14857" width="2" style="40" customWidth="1"/>
    <col min="14858" max="14858" width="6.625" style="40" customWidth="1"/>
    <col min="14859" max="14859" width="8.125" style="40" customWidth="1"/>
    <col min="14860" max="14860" width="9" style="40" customWidth="1"/>
    <col min="14861" max="14861" width="0" style="40" hidden="1" customWidth="1"/>
    <col min="14862" max="14862" width="9" style="40" customWidth="1"/>
    <col min="14863" max="14863" width="11" style="40" customWidth="1"/>
    <col min="14864" max="14864" width="7.125" style="40" customWidth="1"/>
    <col min="14865" max="14865" width="8.5" style="40" customWidth="1"/>
    <col min="14866" max="14866" width="7.5" style="40" customWidth="1"/>
    <col min="14867" max="14867" width="3.125" style="40" customWidth="1"/>
    <col min="14868" max="14868" width="1.75" style="40" customWidth="1"/>
    <col min="14869" max="14869" width="5" style="40" customWidth="1"/>
    <col min="14870" max="14909" width="0" style="40" hidden="1" customWidth="1"/>
    <col min="14910" max="14910" width="8.875" style="40" customWidth="1"/>
    <col min="14911" max="15104" width="8.875" style="40"/>
    <col min="15105" max="15105" width="1" style="40" customWidth="1"/>
    <col min="15106" max="15106" width="1.25" style="40" customWidth="1"/>
    <col min="15107" max="15107" width="0.875" style="40" customWidth="1"/>
    <col min="15108" max="15108" width="7.625" style="40" customWidth="1"/>
    <col min="15109" max="15109" width="7.125" style="40" customWidth="1"/>
    <col min="15110" max="15110" width="11" style="40" customWidth="1"/>
    <col min="15111" max="15111" width="14.375" style="40" customWidth="1"/>
    <col min="15112" max="15112" width="6.25" style="40" customWidth="1"/>
    <col min="15113" max="15113" width="2" style="40" customWidth="1"/>
    <col min="15114" max="15114" width="6.625" style="40" customWidth="1"/>
    <col min="15115" max="15115" width="8.125" style="40" customWidth="1"/>
    <col min="15116" max="15116" width="9" style="40" customWidth="1"/>
    <col min="15117" max="15117" width="0" style="40" hidden="1" customWidth="1"/>
    <col min="15118" max="15118" width="9" style="40" customWidth="1"/>
    <col min="15119" max="15119" width="11" style="40" customWidth="1"/>
    <col min="15120" max="15120" width="7.125" style="40" customWidth="1"/>
    <col min="15121" max="15121" width="8.5" style="40" customWidth="1"/>
    <col min="15122" max="15122" width="7.5" style="40" customWidth="1"/>
    <col min="15123" max="15123" width="3.125" style="40" customWidth="1"/>
    <col min="15124" max="15124" width="1.75" style="40" customWidth="1"/>
    <col min="15125" max="15125" width="5" style="40" customWidth="1"/>
    <col min="15126" max="15165" width="0" style="40" hidden="1" customWidth="1"/>
    <col min="15166" max="15166" width="8.875" style="40" customWidth="1"/>
    <col min="15167" max="15360" width="8.875" style="40"/>
    <col min="15361" max="15361" width="1" style="40" customWidth="1"/>
    <col min="15362" max="15362" width="1.25" style="40" customWidth="1"/>
    <col min="15363" max="15363" width="0.875" style="40" customWidth="1"/>
    <col min="15364" max="15364" width="7.625" style="40" customWidth="1"/>
    <col min="15365" max="15365" width="7.125" style="40" customWidth="1"/>
    <col min="15366" max="15366" width="11" style="40" customWidth="1"/>
    <col min="15367" max="15367" width="14.375" style="40" customWidth="1"/>
    <col min="15368" max="15368" width="6.25" style="40" customWidth="1"/>
    <col min="15369" max="15369" width="2" style="40" customWidth="1"/>
    <col min="15370" max="15370" width="6.625" style="40" customWidth="1"/>
    <col min="15371" max="15371" width="8.125" style="40" customWidth="1"/>
    <col min="15372" max="15372" width="9" style="40" customWidth="1"/>
    <col min="15373" max="15373" width="0" style="40" hidden="1" customWidth="1"/>
    <col min="15374" max="15374" width="9" style="40" customWidth="1"/>
    <col min="15375" max="15375" width="11" style="40" customWidth="1"/>
    <col min="15376" max="15376" width="7.125" style="40" customWidth="1"/>
    <col min="15377" max="15377" width="8.5" style="40" customWidth="1"/>
    <col min="15378" max="15378" width="7.5" style="40" customWidth="1"/>
    <col min="15379" max="15379" width="3.125" style="40" customWidth="1"/>
    <col min="15380" max="15380" width="1.75" style="40" customWidth="1"/>
    <col min="15381" max="15381" width="5" style="40" customWidth="1"/>
    <col min="15382" max="15421" width="0" style="40" hidden="1" customWidth="1"/>
    <col min="15422" max="15422" width="8.875" style="40" customWidth="1"/>
    <col min="15423" max="15616" width="8.875" style="40"/>
    <col min="15617" max="15617" width="1" style="40" customWidth="1"/>
    <col min="15618" max="15618" width="1.25" style="40" customWidth="1"/>
    <col min="15619" max="15619" width="0.875" style="40" customWidth="1"/>
    <col min="15620" max="15620" width="7.625" style="40" customWidth="1"/>
    <col min="15621" max="15621" width="7.125" style="40" customWidth="1"/>
    <col min="15622" max="15622" width="11" style="40" customWidth="1"/>
    <col min="15623" max="15623" width="14.375" style="40" customWidth="1"/>
    <col min="15624" max="15624" width="6.25" style="40" customWidth="1"/>
    <col min="15625" max="15625" width="2" style="40" customWidth="1"/>
    <col min="15626" max="15626" width="6.625" style="40" customWidth="1"/>
    <col min="15627" max="15627" width="8.125" style="40" customWidth="1"/>
    <col min="15628" max="15628" width="9" style="40" customWidth="1"/>
    <col min="15629" max="15629" width="0" style="40" hidden="1" customWidth="1"/>
    <col min="15630" max="15630" width="9" style="40" customWidth="1"/>
    <col min="15631" max="15631" width="11" style="40" customWidth="1"/>
    <col min="15632" max="15632" width="7.125" style="40" customWidth="1"/>
    <col min="15633" max="15633" width="8.5" style="40" customWidth="1"/>
    <col min="15634" max="15634" width="7.5" style="40" customWidth="1"/>
    <col min="15635" max="15635" width="3.125" style="40" customWidth="1"/>
    <col min="15636" max="15636" width="1.75" style="40" customWidth="1"/>
    <col min="15637" max="15637" width="5" style="40" customWidth="1"/>
    <col min="15638" max="15677" width="0" style="40" hidden="1" customWidth="1"/>
    <col min="15678" max="15678" width="8.875" style="40" customWidth="1"/>
    <col min="15679" max="15872" width="8.875" style="40"/>
    <col min="15873" max="15873" width="1" style="40" customWidth="1"/>
    <col min="15874" max="15874" width="1.25" style="40" customWidth="1"/>
    <col min="15875" max="15875" width="0.875" style="40" customWidth="1"/>
    <col min="15876" max="15876" width="7.625" style="40" customWidth="1"/>
    <col min="15877" max="15877" width="7.125" style="40" customWidth="1"/>
    <col min="15878" max="15878" width="11" style="40" customWidth="1"/>
    <col min="15879" max="15879" width="14.375" style="40" customWidth="1"/>
    <col min="15880" max="15880" width="6.25" style="40" customWidth="1"/>
    <col min="15881" max="15881" width="2" style="40" customWidth="1"/>
    <col min="15882" max="15882" width="6.625" style="40" customWidth="1"/>
    <col min="15883" max="15883" width="8.125" style="40" customWidth="1"/>
    <col min="15884" max="15884" width="9" style="40" customWidth="1"/>
    <col min="15885" max="15885" width="0" style="40" hidden="1" customWidth="1"/>
    <col min="15886" max="15886" width="9" style="40" customWidth="1"/>
    <col min="15887" max="15887" width="11" style="40" customWidth="1"/>
    <col min="15888" max="15888" width="7.125" style="40" customWidth="1"/>
    <col min="15889" max="15889" width="8.5" style="40" customWidth="1"/>
    <col min="15890" max="15890" width="7.5" style="40" customWidth="1"/>
    <col min="15891" max="15891" width="3.125" style="40" customWidth="1"/>
    <col min="15892" max="15892" width="1.75" style="40" customWidth="1"/>
    <col min="15893" max="15893" width="5" style="40" customWidth="1"/>
    <col min="15894" max="15933" width="0" style="40" hidden="1" customWidth="1"/>
    <col min="15934" max="15934" width="8.875" style="40" customWidth="1"/>
    <col min="15935" max="16128" width="8.875" style="40"/>
    <col min="16129" max="16129" width="1" style="40" customWidth="1"/>
    <col min="16130" max="16130" width="1.25" style="40" customWidth="1"/>
    <col min="16131" max="16131" width="0.875" style="40" customWidth="1"/>
    <col min="16132" max="16132" width="7.625" style="40" customWidth="1"/>
    <col min="16133" max="16133" width="7.125" style="40" customWidth="1"/>
    <col min="16134" max="16134" width="11" style="40" customWidth="1"/>
    <col min="16135" max="16135" width="14.375" style="40" customWidth="1"/>
    <col min="16136" max="16136" width="6.25" style="40" customWidth="1"/>
    <col min="16137" max="16137" width="2" style="40" customWidth="1"/>
    <col min="16138" max="16138" width="6.625" style="40" customWidth="1"/>
    <col min="16139" max="16139" width="8.125" style="40" customWidth="1"/>
    <col min="16140" max="16140" width="9" style="40" customWidth="1"/>
    <col min="16141" max="16141" width="0" style="40" hidden="1" customWidth="1"/>
    <col min="16142" max="16142" width="9" style="40" customWidth="1"/>
    <col min="16143" max="16143" width="11" style="40" customWidth="1"/>
    <col min="16144" max="16144" width="7.125" style="40" customWidth="1"/>
    <col min="16145" max="16145" width="8.5" style="40" customWidth="1"/>
    <col min="16146" max="16146" width="7.5" style="40" customWidth="1"/>
    <col min="16147" max="16147" width="3.125" style="40" customWidth="1"/>
    <col min="16148" max="16148" width="1.75" style="40" customWidth="1"/>
    <col min="16149" max="16149" width="5" style="40" customWidth="1"/>
    <col min="16150" max="16189" width="0" style="40" hidden="1" customWidth="1"/>
    <col min="16190" max="16190" width="8.875" style="40" customWidth="1"/>
    <col min="16191" max="16384" width="8.875" style="40"/>
  </cols>
  <sheetData>
    <row r="1" spans="1:41" ht="5.25" customHeight="1" x14ac:dyDescent="0.2">
      <c r="A1" s="39"/>
      <c r="B1" s="39"/>
      <c r="C1" s="39"/>
      <c r="D1" s="39"/>
      <c r="E1" s="39"/>
      <c r="F1" s="39"/>
      <c r="H1" s="41"/>
    </row>
    <row r="2" spans="1:41" ht="7.5" customHeight="1" x14ac:dyDescent="0.2">
      <c r="A2" s="39"/>
      <c r="B2" s="42"/>
      <c r="C2" s="42"/>
      <c r="D2" s="43"/>
      <c r="E2" s="43"/>
      <c r="F2" s="44"/>
      <c r="G2" s="45"/>
      <c r="H2" s="46"/>
      <c r="I2" s="45"/>
      <c r="J2" s="45"/>
      <c r="K2" s="45"/>
      <c r="L2" s="45"/>
      <c r="M2" s="45"/>
      <c r="N2" s="45"/>
      <c r="O2" s="45"/>
      <c r="P2" s="45"/>
      <c r="Q2" s="45"/>
      <c r="R2" s="45"/>
      <c r="S2" s="45"/>
      <c r="T2" s="45"/>
    </row>
    <row r="3" spans="1:41" ht="12" customHeight="1" x14ac:dyDescent="0.2">
      <c r="A3" s="41"/>
      <c r="B3" s="42"/>
      <c r="C3" s="47"/>
      <c r="D3" s="47"/>
      <c r="E3" s="39"/>
      <c r="F3" s="39"/>
      <c r="H3" s="48"/>
      <c r="I3" s="48"/>
      <c r="J3" s="48"/>
      <c r="T3" s="45"/>
      <c r="AG3" s="49" t="s">
        <v>67</v>
      </c>
      <c r="AI3" s="50" t="s">
        <v>67</v>
      </c>
      <c r="AK3" s="49" t="s">
        <v>67</v>
      </c>
    </row>
    <row r="4" spans="1:41" ht="14.25" customHeight="1" x14ac:dyDescent="0.25">
      <c r="A4" s="41"/>
      <c r="B4" s="42"/>
      <c r="C4" s="47"/>
      <c r="D4" s="41"/>
      <c r="E4" s="41"/>
      <c r="F4" s="41"/>
      <c r="G4" s="191" t="s">
        <v>68</v>
      </c>
      <c r="H4" s="192"/>
      <c r="I4" s="192"/>
      <c r="J4" s="192"/>
      <c r="K4" s="51"/>
      <c r="L4" s="52" t="s">
        <v>69</v>
      </c>
      <c r="O4" s="49" t="s">
        <v>70</v>
      </c>
      <c r="T4" s="45"/>
      <c r="AB4" s="40" t="s">
        <v>71</v>
      </c>
      <c r="AG4" s="53" t="s">
        <v>72</v>
      </c>
      <c r="AH4" s="54"/>
      <c r="AI4" s="55" t="s">
        <v>73</v>
      </c>
      <c r="AJ4" s="39">
        <v>1</v>
      </c>
      <c r="AK4" s="56" t="s">
        <v>74</v>
      </c>
      <c r="AL4" s="56" t="s">
        <v>75</v>
      </c>
      <c r="AM4" s="56" t="s">
        <v>75</v>
      </c>
      <c r="AN4" s="40" t="s">
        <v>76</v>
      </c>
      <c r="AO4" s="57" t="s">
        <v>77</v>
      </c>
    </row>
    <row r="5" spans="1:41" ht="9.75" customHeight="1" x14ac:dyDescent="0.2">
      <c r="A5" s="41"/>
      <c r="B5" s="43"/>
      <c r="C5" s="39"/>
      <c r="D5" s="41"/>
      <c r="E5" s="41"/>
      <c r="F5" s="41"/>
      <c r="G5" s="192"/>
      <c r="H5" s="192"/>
      <c r="I5" s="192"/>
      <c r="J5" s="192"/>
      <c r="K5" s="51"/>
      <c r="T5" s="45"/>
      <c r="Y5" s="58" t="s">
        <v>78</v>
      </c>
      <c r="Z5" s="59">
        <v>1</v>
      </c>
      <c r="AA5" s="59">
        <v>2</v>
      </c>
      <c r="AB5" s="59">
        <v>3</v>
      </c>
      <c r="AC5" s="59">
        <v>4</v>
      </c>
      <c r="AD5" s="59">
        <v>5</v>
      </c>
      <c r="AE5" s="60">
        <v>6</v>
      </c>
      <c r="AG5" s="53" t="s">
        <v>79</v>
      </c>
      <c r="AH5" s="54"/>
      <c r="AI5" s="50" t="s">
        <v>80</v>
      </c>
      <c r="AJ5" s="39">
        <v>2</v>
      </c>
      <c r="AK5" s="61" t="s">
        <v>81</v>
      </c>
      <c r="AL5" s="56" t="s">
        <v>82</v>
      </c>
      <c r="AM5" s="56" t="s">
        <v>82</v>
      </c>
      <c r="AN5" s="40" t="s">
        <v>75</v>
      </c>
      <c r="AO5" s="57" t="s">
        <v>83</v>
      </c>
    </row>
    <row r="6" spans="1:41" ht="23.25" customHeight="1" x14ac:dyDescent="0.2">
      <c r="A6" s="39"/>
      <c r="B6" s="43"/>
      <c r="C6" s="39"/>
      <c r="D6" s="41"/>
      <c r="E6" s="41"/>
      <c r="F6" s="41"/>
      <c r="G6" s="39"/>
      <c r="L6" s="62" t="s">
        <v>84</v>
      </c>
      <c r="P6" s="103" t="s">
        <v>70</v>
      </c>
      <c r="T6" s="45"/>
      <c r="X6" s="63">
        <v>1</v>
      </c>
      <c r="Y6" s="64">
        <v>1</v>
      </c>
      <c r="Z6" s="65" t="s">
        <v>85</v>
      </c>
      <c r="AA6" s="65" t="s">
        <v>86</v>
      </c>
      <c r="AB6" s="65" t="s">
        <v>87</v>
      </c>
      <c r="AC6" s="65" t="s">
        <v>87</v>
      </c>
      <c r="AD6" s="65" t="s">
        <v>87</v>
      </c>
      <c r="AE6" s="66" t="s">
        <v>88</v>
      </c>
      <c r="AG6" s="53" t="s">
        <v>89</v>
      </c>
      <c r="AH6" s="54"/>
      <c r="AI6" s="50" t="s">
        <v>90</v>
      </c>
      <c r="AJ6" s="39">
        <v>3</v>
      </c>
      <c r="AK6" s="61" t="s">
        <v>91</v>
      </c>
      <c r="AL6" s="56" t="s">
        <v>76</v>
      </c>
      <c r="AM6" s="56" t="s">
        <v>76</v>
      </c>
      <c r="AN6" s="40" t="s">
        <v>92</v>
      </c>
      <c r="AO6" s="57" t="s">
        <v>93</v>
      </c>
    </row>
    <row r="7" spans="1:41" ht="18.95" customHeight="1" x14ac:dyDescent="0.25">
      <c r="A7" s="41"/>
      <c r="B7" s="45"/>
      <c r="C7" s="39"/>
      <c r="D7" s="52" t="s">
        <v>94</v>
      </c>
      <c r="E7" s="67"/>
      <c r="F7" s="41"/>
      <c r="G7" s="68">
        <v>1</v>
      </c>
      <c r="H7" s="69"/>
      <c r="I7" s="69">
        <v>39</v>
      </c>
      <c r="J7" s="69"/>
      <c r="K7" s="69"/>
      <c r="L7" s="69"/>
      <c r="Q7" s="99"/>
      <c r="R7" s="100"/>
      <c r="T7" s="45"/>
      <c r="X7" s="70" t="s">
        <v>95</v>
      </c>
      <c r="Y7" s="64">
        <v>2</v>
      </c>
      <c r="Z7" s="65" t="s">
        <v>86</v>
      </c>
      <c r="AA7" s="65" t="s">
        <v>96</v>
      </c>
      <c r="AB7" s="65" t="s">
        <v>87</v>
      </c>
      <c r="AC7" s="65" t="s">
        <v>87</v>
      </c>
      <c r="AD7" s="65" t="s">
        <v>87</v>
      </c>
      <c r="AE7" s="66" t="s">
        <v>97</v>
      </c>
      <c r="AG7" s="53" t="s">
        <v>98</v>
      </c>
      <c r="AH7" s="54"/>
      <c r="AI7" s="50" t="s">
        <v>99</v>
      </c>
      <c r="AJ7" s="39">
        <v>4</v>
      </c>
      <c r="AK7" s="56" t="s">
        <v>100</v>
      </c>
      <c r="AL7" s="56" t="s">
        <v>75</v>
      </c>
      <c r="AM7" s="56" t="s">
        <v>75</v>
      </c>
      <c r="AN7" s="57" t="s">
        <v>82</v>
      </c>
      <c r="AO7" s="57" t="s">
        <v>101</v>
      </c>
    </row>
    <row r="8" spans="1:41" ht="15" customHeight="1" x14ac:dyDescent="0.2">
      <c r="B8" s="45"/>
      <c r="D8" s="41"/>
      <c r="E8" s="67"/>
      <c r="F8" s="41"/>
      <c r="O8" s="71"/>
      <c r="P8" s="94"/>
      <c r="Q8" s="100"/>
      <c r="R8" s="100"/>
      <c r="T8" s="45"/>
      <c r="V8" s="49" t="s">
        <v>102</v>
      </c>
      <c r="W8" s="72" t="s">
        <v>103</v>
      </c>
      <c r="X8" s="70" t="s">
        <v>104</v>
      </c>
      <c r="Y8" s="64">
        <v>3</v>
      </c>
      <c r="Z8" s="65" t="s">
        <v>86</v>
      </c>
      <c r="AA8" s="65" t="s">
        <v>87</v>
      </c>
      <c r="AB8" s="65" t="s">
        <v>87</v>
      </c>
      <c r="AC8" s="65" t="s">
        <v>105</v>
      </c>
      <c r="AD8" s="65" t="s">
        <v>105</v>
      </c>
      <c r="AE8" s="66" t="s">
        <v>106</v>
      </c>
      <c r="AG8" s="53" t="s">
        <v>107</v>
      </c>
      <c r="AH8" s="54"/>
      <c r="AI8" s="50" t="s">
        <v>108</v>
      </c>
      <c r="AJ8" s="39">
        <v>5</v>
      </c>
      <c r="AK8" s="61" t="s">
        <v>109</v>
      </c>
      <c r="AL8" s="56" t="s">
        <v>75</v>
      </c>
      <c r="AM8" s="56" t="s">
        <v>75</v>
      </c>
      <c r="AN8" s="57" t="s">
        <v>110</v>
      </c>
      <c r="AO8" s="49" t="s">
        <v>111</v>
      </c>
    </row>
    <row r="9" spans="1:41" ht="18.95" customHeight="1" x14ac:dyDescent="0.25">
      <c r="B9" s="45"/>
      <c r="D9" s="52" t="s">
        <v>112</v>
      </c>
      <c r="E9" s="67"/>
      <c r="F9" s="67"/>
      <c r="G9" s="68">
        <v>1</v>
      </c>
      <c r="H9" s="73"/>
      <c r="I9" s="73"/>
      <c r="J9" s="73"/>
      <c r="K9" s="73"/>
      <c r="L9" s="73"/>
      <c r="M9" s="39">
        <f>--RIGHT(G9,1)</f>
        <v>1</v>
      </c>
      <c r="N9" s="40" t="s">
        <v>34</v>
      </c>
      <c r="P9" s="95"/>
      <c r="Q9" s="100"/>
      <c r="R9" s="100"/>
      <c r="T9" s="45"/>
      <c r="X9" s="70" t="s">
        <v>113</v>
      </c>
      <c r="Y9" s="64">
        <v>4</v>
      </c>
      <c r="Z9" s="65" t="s">
        <v>96</v>
      </c>
      <c r="AA9" s="65" t="s">
        <v>87</v>
      </c>
      <c r="AB9" s="65" t="s">
        <v>105</v>
      </c>
      <c r="AC9" s="65" t="s">
        <v>105</v>
      </c>
      <c r="AD9" s="65" t="s">
        <v>105</v>
      </c>
      <c r="AE9" s="66" t="s">
        <v>114</v>
      </c>
      <c r="AH9" s="54"/>
      <c r="AI9" s="50" t="s">
        <v>115</v>
      </c>
      <c r="AJ9" s="39">
        <v>6</v>
      </c>
      <c r="AK9" s="61" t="s">
        <v>116</v>
      </c>
      <c r="AL9" s="56" t="s">
        <v>75</v>
      </c>
      <c r="AM9" s="56" t="s">
        <v>75</v>
      </c>
      <c r="AN9" s="57" t="s">
        <v>117</v>
      </c>
      <c r="AO9" s="57" t="s">
        <v>118</v>
      </c>
    </row>
    <row r="10" spans="1:41" ht="15.95" customHeight="1" x14ac:dyDescent="0.2">
      <c r="B10" s="45"/>
      <c r="D10" s="41"/>
      <c r="E10" s="41"/>
      <c r="F10" s="41"/>
      <c r="Q10" s="100"/>
      <c r="R10" s="100"/>
      <c r="T10" s="45"/>
      <c r="X10" s="70" t="s">
        <v>119</v>
      </c>
      <c r="Y10" s="64">
        <v>5</v>
      </c>
      <c r="Z10" s="65" t="s">
        <v>96</v>
      </c>
      <c r="AA10" s="65" t="s">
        <v>87</v>
      </c>
      <c r="AB10" s="65" t="s">
        <v>105</v>
      </c>
      <c r="AC10" s="65" t="s">
        <v>105</v>
      </c>
      <c r="AD10" s="65" t="s">
        <v>105</v>
      </c>
      <c r="AE10" s="66" t="s">
        <v>120</v>
      </c>
      <c r="AJ10" s="39">
        <v>7</v>
      </c>
      <c r="AK10" s="61" t="s">
        <v>121</v>
      </c>
      <c r="AL10" s="56" t="s">
        <v>117</v>
      </c>
      <c r="AM10" s="56" t="s">
        <v>117</v>
      </c>
      <c r="AN10" s="57" t="s">
        <v>122</v>
      </c>
      <c r="AO10" s="57" t="s">
        <v>123</v>
      </c>
    </row>
    <row r="11" spans="1:41" ht="18.95" customHeight="1" x14ac:dyDescent="0.25">
      <c r="B11" s="45"/>
      <c r="D11" s="52" t="s">
        <v>124</v>
      </c>
      <c r="E11" s="41"/>
      <c r="F11" s="41"/>
      <c r="G11" s="68">
        <v>2</v>
      </c>
      <c r="H11" s="73"/>
      <c r="I11" s="73" t="str">
        <f>IF(ISERROR(VLOOKUP(G7,$AJ$4:$AL$45,3,0)),"",VLOOKUP(G7,$AJ$4:$AL$45,3,0))</f>
        <v>Notes_2</v>
      </c>
      <c r="J11" s="73"/>
      <c r="K11" s="73"/>
      <c r="L11" s="73"/>
      <c r="M11" s="74" t="e">
        <f>VLOOKUP(G11,$AI$4:$AJ$9,2,0)</f>
        <v>#N/A</v>
      </c>
      <c r="P11" s="96"/>
      <c r="Q11" s="104"/>
      <c r="R11" s="104"/>
      <c r="S11" s="104"/>
      <c r="T11" s="45"/>
      <c r="X11" s="70" t="s">
        <v>125</v>
      </c>
      <c r="Y11" s="75">
        <v>6</v>
      </c>
      <c r="Z11" s="65" t="s">
        <v>87</v>
      </c>
      <c r="AA11" s="65" t="s">
        <v>105</v>
      </c>
      <c r="AB11" s="65" t="s">
        <v>105</v>
      </c>
      <c r="AC11" s="65" t="s">
        <v>105</v>
      </c>
      <c r="AD11" s="65" t="s">
        <v>105</v>
      </c>
      <c r="AE11" s="76" t="s">
        <v>126</v>
      </c>
      <c r="AJ11" s="39">
        <v>8</v>
      </c>
      <c r="AK11" s="56" t="s">
        <v>127</v>
      </c>
      <c r="AL11" s="56" t="s">
        <v>75</v>
      </c>
      <c r="AM11" s="56" t="s">
        <v>75</v>
      </c>
    </row>
    <row r="12" spans="1:41" ht="9.75" customHeight="1" x14ac:dyDescent="0.2">
      <c r="B12" s="45"/>
      <c r="D12" s="77" t="s">
        <v>128</v>
      </c>
      <c r="F12" s="41"/>
      <c r="P12" s="104"/>
      <c r="Q12" s="104"/>
      <c r="R12" s="104"/>
      <c r="S12" s="104"/>
      <c r="T12" s="45"/>
      <c r="AJ12" s="39">
        <v>9</v>
      </c>
      <c r="AK12" s="56" t="s">
        <v>129</v>
      </c>
      <c r="AL12" s="56" t="s">
        <v>82</v>
      </c>
      <c r="AM12" s="56" t="s">
        <v>82</v>
      </c>
    </row>
    <row r="13" spans="1:41" ht="19.5" customHeight="1" x14ac:dyDescent="0.25">
      <c r="B13" s="45"/>
      <c r="D13" s="105" t="s">
        <v>130</v>
      </c>
      <c r="E13" s="41"/>
      <c r="F13" s="41"/>
      <c r="T13" s="45"/>
      <c r="X13" s="39"/>
      <c r="Y13" s="39"/>
      <c r="Z13" s="39"/>
      <c r="AA13" s="39"/>
      <c r="AB13" s="39"/>
      <c r="AC13" s="39"/>
      <c r="AD13" s="39"/>
      <c r="AE13" s="39"/>
      <c r="AJ13" s="39">
        <v>10</v>
      </c>
      <c r="AK13" s="56" t="s">
        <v>131</v>
      </c>
      <c r="AL13" s="56" t="s">
        <v>92</v>
      </c>
      <c r="AM13" s="56" t="s">
        <v>92</v>
      </c>
    </row>
    <row r="14" spans="1:41" ht="6.75" hidden="1" customHeight="1" x14ac:dyDescent="0.2">
      <c r="B14" s="45"/>
      <c r="D14" s="41"/>
      <c r="E14" s="41"/>
      <c r="F14" s="41"/>
      <c r="G14" s="39"/>
      <c r="T14" s="45"/>
      <c r="W14" s="39"/>
      <c r="X14" s="39"/>
      <c r="Y14" s="39"/>
      <c r="Z14" s="39"/>
      <c r="AA14" s="39"/>
      <c r="AB14" s="39" t="s">
        <v>132</v>
      </c>
      <c r="AC14" s="39"/>
      <c r="AD14" s="39"/>
      <c r="AE14" s="39"/>
      <c r="AJ14" s="39">
        <v>11</v>
      </c>
      <c r="AK14" s="56" t="s">
        <v>133</v>
      </c>
      <c r="AL14" s="56" t="s">
        <v>92</v>
      </c>
      <c r="AM14" s="56" t="s">
        <v>92</v>
      </c>
    </row>
    <row r="15" spans="1:41" ht="10.5" customHeight="1" x14ac:dyDescent="0.2">
      <c r="B15" s="45"/>
      <c r="D15" s="41"/>
      <c r="E15" s="41"/>
      <c r="F15" s="41"/>
      <c r="T15" s="45"/>
      <c r="W15" s="39"/>
      <c r="X15" s="39"/>
      <c r="Y15" s="78" t="s">
        <v>134</v>
      </c>
      <c r="Z15" s="59">
        <v>1</v>
      </c>
      <c r="AA15" s="59">
        <v>2</v>
      </c>
      <c r="AB15" s="59">
        <v>3</v>
      </c>
      <c r="AC15" s="59">
        <v>4</v>
      </c>
      <c r="AD15" s="59">
        <v>5</v>
      </c>
      <c r="AE15" s="60">
        <v>6</v>
      </c>
      <c r="AJ15" s="39">
        <v>12</v>
      </c>
      <c r="AK15" s="56" t="s">
        <v>135</v>
      </c>
      <c r="AL15" s="56" t="s">
        <v>82</v>
      </c>
      <c r="AM15" s="56" t="s">
        <v>82</v>
      </c>
    </row>
    <row r="16" spans="1:41" ht="14.1" customHeight="1" x14ac:dyDescent="0.2">
      <c r="B16" s="45"/>
      <c r="D16" s="41" t="s">
        <v>136</v>
      </c>
      <c r="E16" s="79"/>
      <c r="F16" s="41"/>
      <c r="I16" s="40" t="s">
        <v>137</v>
      </c>
      <c r="T16" s="45"/>
      <c r="W16" s="39"/>
      <c r="X16" s="63">
        <v>1</v>
      </c>
      <c r="Y16" s="64">
        <v>1</v>
      </c>
      <c r="Z16" s="65" t="s">
        <v>138</v>
      </c>
      <c r="AA16" s="65" t="s">
        <v>138</v>
      </c>
      <c r="AB16" s="65" t="s">
        <v>138</v>
      </c>
      <c r="AC16" s="65" t="s">
        <v>139</v>
      </c>
      <c r="AD16" s="65" t="s">
        <v>139</v>
      </c>
      <c r="AE16" s="80" t="s">
        <v>140</v>
      </c>
      <c r="AJ16" s="39">
        <v>13</v>
      </c>
      <c r="AK16" s="61" t="s">
        <v>141</v>
      </c>
      <c r="AL16" s="56" t="s">
        <v>75</v>
      </c>
      <c r="AM16" s="56" t="s">
        <v>75</v>
      </c>
    </row>
    <row r="17" spans="2:39" ht="10.5" customHeight="1" x14ac:dyDescent="0.2">
      <c r="B17" s="45"/>
      <c r="E17" s="41"/>
      <c r="F17" s="41"/>
      <c r="T17" s="45"/>
      <c r="W17" s="39"/>
      <c r="X17" s="70" t="s">
        <v>95</v>
      </c>
      <c r="Y17" s="64">
        <v>2</v>
      </c>
      <c r="Z17" s="65" t="s">
        <v>138</v>
      </c>
      <c r="AA17" s="65" t="s">
        <v>138</v>
      </c>
      <c r="AB17" s="65" t="s">
        <v>138</v>
      </c>
      <c r="AC17" s="65" t="s">
        <v>138</v>
      </c>
      <c r="AD17" s="65" t="s">
        <v>138</v>
      </c>
      <c r="AE17" s="80" t="s">
        <v>142</v>
      </c>
      <c r="AJ17" s="39">
        <v>14</v>
      </c>
      <c r="AK17" s="61" t="s">
        <v>143</v>
      </c>
      <c r="AL17" s="56" t="s">
        <v>75</v>
      </c>
      <c r="AM17" s="56" t="s">
        <v>75</v>
      </c>
    </row>
    <row r="18" spans="2:39" ht="14.1" customHeight="1" x14ac:dyDescent="0.25">
      <c r="B18" s="45"/>
      <c r="D18" s="81" t="s">
        <v>144</v>
      </c>
      <c r="E18" s="41"/>
      <c r="F18" s="41"/>
      <c r="I18" s="81" t="s">
        <v>145</v>
      </c>
      <c r="K18" s="81"/>
      <c r="T18" s="45"/>
      <c r="W18" s="39"/>
      <c r="X18" s="70" t="s">
        <v>104</v>
      </c>
      <c r="Y18" s="64">
        <v>3</v>
      </c>
      <c r="Z18" s="65" t="s">
        <v>139</v>
      </c>
      <c r="AA18" s="65" t="s">
        <v>139</v>
      </c>
      <c r="AB18" s="65" t="s">
        <v>139</v>
      </c>
      <c r="AC18" s="65" t="s">
        <v>139</v>
      </c>
      <c r="AD18" s="65" t="s">
        <v>139</v>
      </c>
      <c r="AE18" s="80" t="s">
        <v>146</v>
      </c>
      <c r="AJ18" s="39">
        <v>15</v>
      </c>
      <c r="AK18" s="56" t="s">
        <v>147</v>
      </c>
      <c r="AL18" s="56" t="s">
        <v>110</v>
      </c>
      <c r="AM18" s="56" t="s">
        <v>110</v>
      </c>
    </row>
    <row r="19" spans="2:39" ht="6" customHeight="1" thickBot="1" x14ac:dyDescent="0.25">
      <c r="B19" s="45"/>
      <c r="E19" s="41"/>
      <c r="F19" s="41"/>
      <c r="T19" s="45"/>
      <c r="V19" s="49" t="s">
        <v>148</v>
      </c>
      <c r="W19" s="70" t="s">
        <v>103</v>
      </c>
      <c r="X19" s="70" t="s">
        <v>113</v>
      </c>
      <c r="Y19" s="64">
        <v>4</v>
      </c>
      <c r="Z19" s="65" t="s">
        <v>138</v>
      </c>
      <c r="AA19" s="65" t="s">
        <v>138</v>
      </c>
      <c r="AB19" s="65" t="s">
        <v>138</v>
      </c>
      <c r="AC19" s="65" t="s">
        <v>138</v>
      </c>
      <c r="AD19" s="65" t="s">
        <v>139</v>
      </c>
      <c r="AE19" s="80" t="s">
        <v>149</v>
      </c>
      <c r="AJ19" s="39">
        <v>16</v>
      </c>
      <c r="AK19" s="61" t="s">
        <v>150</v>
      </c>
      <c r="AL19" s="56" t="s">
        <v>117</v>
      </c>
      <c r="AM19" s="56" t="s">
        <v>117</v>
      </c>
    </row>
    <row r="20" spans="2:39" ht="13.5" customHeight="1" thickTop="1" x14ac:dyDescent="0.2">
      <c r="B20" s="45"/>
      <c r="D20" s="193" t="str">
        <f>VLOOKUP(I11,$AN$4:$AO$10,2,0)</f>
        <v>For Civils works - SLA, Sewer Type, Defect, Depth, Extent of Works, Surface type, Loction &amp; probe details, Access details, Customer details (if req), Traffic Management details, s159 details, Grid ref of dig location.</v>
      </c>
      <c r="E20" s="194"/>
      <c r="F20" s="194"/>
      <c r="G20" s="195"/>
      <c r="H20" s="82"/>
      <c r="I20" s="82"/>
      <c r="J20" s="202"/>
      <c r="K20" s="203"/>
      <c r="L20" s="203"/>
      <c r="M20" s="203"/>
      <c r="N20" s="203"/>
      <c r="O20" s="203"/>
      <c r="P20" s="203"/>
      <c r="Q20" s="203"/>
      <c r="R20" s="204"/>
      <c r="T20" s="45"/>
      <c r="W20" s="39"/>
      <c r="X20" s="70" t="s">
        <v>119</v>
      </c>
      <c r="Y20" s="64">
        <v>5</v>
      </c>
      <c r="Z20" s="65" t="s">
        <v>138</v>
      </c>
      <c r="AA20" s="65" t="s">
        <v>138</v>
      </c>
      <c r="AB20" s="65" t="s">
        <v>138</v>
      </c>
      <c r="AC20" s="65" t="s">
        <v>138</v>
      </c>
      <c r="AD20" s="65" t="s">
        <v>139</v>
      </c>
      <c r="AE20" s="80" t="s">
        <v>151</v>
      </c>
      <c r="AJ20" s="39">
        <v>17</v>
      </c>
      <c r="AK20" s="61" t="s">
        <v>152</v>
      </c>
      <c r="AL20" s="56" t="s">
        <v>117</v>
      </c>
      <c r="AM20" s="56" t="s">
        <v>117</v>
      </c>
    </row>
    <row r="21" spans="2:39" ht="11.25" customHeight="1" x14ac:dyDescent="0.2">
      <c r="B21" s="45"/>
      <c r="D21" s="196"/>
      <c r="E21" s="197"/>
      <c r="F21" s="197"/>
      <c r="G21" s="198"/>
      <c r="H21" s="82"/>
      <c r="I21" s="82"/>
      <c r="J21" s="205"/>
      <c r="K21" s="135"/>
      <c r="L21" s="135"/>
      <c r="M21" s="135"/>
      <c r="N21" s="135"/>
      <c r="O21" s="135"/>
      <c r="P21" s="135"/>
      <c r="Q21" s="135"/>
      <c r="R21" s="206"/>
      <c r="T21" s="45"/>
      <c r="W21" s="39"/>
      <c r="X21" s="70" t="s">
        <v>125</v>
      </c>
      <c r="Y21" s="75">
        <v>6</v>
      </c>
      <c r="Z21" s="65" t="s">
        <v>138</v>
      </c>
      <c r="AA21" s="65" t="s">
        <v>138</v>
      </c>
      <c r="AB21" s="65" t="s">
        <v>138</v>
      </c>
      <c r="AC21" s="65" t="s">
        <v>138</v>
      </c>
      <c r="AD21" s="65" t="s">
        <v>139</v>
      </c>
      <c r="AE21" s="83" t="s">
        <v>153</v>
      </c>
      <c r="AJ21" s="39">
        <v>18</v>
      </c>
      <c r="AK21" s="61" t="s">
        <v>154</v>
      </c>
      <c r="AL21" s="56" t="s">
        <v>75</v>
      </c>
      <c r="AM21" s="56" t="s">
        <v>75</v>
      </c>
    </row>
    <row r="22" spans="2:39" ht="21.75" customHeight="1" x14ac:dyDescent="0.2">
      <c r="B22" s="45"/>
      <c r="D22" s="196"/>
      <c r="E22" s="197"/>
      <c r="F22" s="197"/>
      <c r="G22" s="198"/>
      <c r="H22" s="82"/>
      <c r="I22" s="82"/>
      <c r="J22" s="205"/>
      <c r="K22" s="135"/>
      <c r="L22" s="135"/>
      <c r="M22" s="135"/>
      <c r="N22" s="135"/>
      <c r="O22" s="135"/>
      <c r="P22" s="135"/>
      <c r="Q22" s="135"/>
      <c r="R22" s="206"/>
      <c r="T22" s="45"/>
      <c r="W22" s="39"/>
      <c r="X22" s="72"/>
      <c r="AJ22" s="39">
        <v>19</v>
      </c>
      <c r="AK22" s="56" t="s">
        <v>155</v>
      </c>
      <c r="AL22" s="56" t="s">
        <v>75</v>
      </c>
      <c r="AM22" s="56" t="s">
        <v>75</v>
      </c>
    </row>
    <row r="23" spans="2:39" ht="14.25" x14ac:dyDescent="0.2">
      <c r="B23" s="45"/>
      <c r="D23" s="196"/>
      <c r="E23" s="197"/>
      <c r="F23" s="197"/>
      <c r="G23" s="198"/>
      <c r="J23" s="205"/>
      <c r="K23" s="135"/>
      <c r="L23" s="135"/>
      <c r="M23" s="135"/>
      <c r="N23" s="135"/>
      <c r="O23" s="135"/>
      <c r="P23" s="135"/>
      <c r="Q23" s="135"/>
      <c r="R23" s="206"/>
      <c r="T23" s="45"/>
      <c r="AJ23" s="39">
        <v>20</v>
      </c>
      <c r="AK23" s="61" t="s">
        <v>156</v>
      </c>
      <c r="AL23" s="56" t="s">
        <v>117</v>
      </c>
      <c r="AM23" s="56" t="s">
        <v>117</v>
      </c>
    </row>
    <row r="24" spans="2:39" ht="14.25" x14ac:dyDescent="0.2">
      <c r="B24" s="45"/>
      <c r="D24" s="196"/>
      <c r="E24" s="197"/>
      <c r="F24" s="197"/>
      <c r="G24" s="198"/>
      <c r="J24" s="205"/>
      <c r="K24" s="135"/>
      <c r="L24" s="135"/>
      <c r="M24" s="135"/>
      <c r="N24" s="135"/>
      <c r="O24" s="135"/>
      <c r="P24" s="135"/>
      <c r="Q24" s="135"/>
      <c r="R24" s="206"/>
      <c r="T24" s="45"/>
      <c r="AB24" s="40" t="s">
        <v>157</v>
      </c>
      <c r="AJ24" s="39">
        <v>21</v>
      </c>
      <c r="AK24" s="56" t="s">
        <v>158</v>
      </c>
      <c r="AL24" s="56" t="s">
        <v>75</v>
      </c>
      <c r="AM24" s="56" t="s">
        <v>75</v>
      </c>
    </row>
    <row r="25" spans="2:39" ht="14.25" x14ac:dyDescent="0.2">
      <c r="B25" s="45"/>
      <c r="D25" s="196"/>
      <c r="E25" s="197"/>
      <c r="F25" s="197"/>
      <c r="G25" s="198"/>
      <c r="J25" s="205"/>
      <c r="K25" s="135"/>
      <c r="L25" s="135"/>
      <c r="M25" s="135"/>
      <c r="N25" s="135"/>
      <c r="O25" s="135"/>
      <c r="P25" s="135"/>
      <c r="Q25" s="135"/>
      <c r="R25" s="206"/>
      <c r="T25" s="45"/>
      <c r="Y25" s="58" t="s">
        <v>159</v>
      </c>
      <c r="Z25" s="59">
        <v>1</v>
      </c>
      <c r="AA25" s="59">
        <v>2</v>
      </c>
      <c r="AB25" s="59">
        <v>3</v>
      </c>
      <c r="AC25" s="59">
        <v>4</v>
      </c>
      <c r="AD25" s="59">
        <v>5</v>
      </c>
      <c r="AE25" s="60">
        <v>6</v>
      </c>
      <c r="AJ25" s="39">
        <v>22</v>
      </c>
      <c r="AK25" s="56" t="s">
        <v>160</v>
      </c>
      <c r="AL25" s="56" t="s">
        <v>75</v>
      </c>
      <c r="AM25" s="56" t="s">
        <v>75</v>
      </c>
    </row>
    <row r="26" spans="2:39" ht="14.25" x14ac:dyDescent="0.2">
      <c r="B26" s="45"/>
      <c r="D26" s="196"/>
      <c r="E26" s="197"/>
      <c r="F26" s="197"/>
      <c r="G26" s="198"/>
      <c r="J26" s="205"/>
      <c r="K26" s="135"/>
      <c r="L26" s="135"/>
      <c r="M26" s="135"/>
      <c r="N26" s="135"/>
      <c r="O26" s="135"/>
      <c r="P26" s="135"/>
      <c r="Q26" s="135"/>
      <c r="R26" s="206"/>
      <c r="T26" s="45"/>
      <c r="X26" s="63">
        <v>1</v>
      </c>
      <c r="Y26" s="64">
        <v>1</v>
      </c>
      <c r="Z26" s="84" t="s">
        <v>161</v>
      </c>
      <c r="AA26" s="84" t="s">
        <v>161</v>
      </c>
      <c r="AB26" s="84" t="s">
        <v>86</v>
      </c>
      <c r="AC26" s="84" t="s">
        <v>139</v>
      </c>
      <c r="AD26" s="84" t="s">
        <v>139</v>
      </c>
      <c r="AE26" s="80" t="s">
        <v>162</v>
      </c>
      <c r="AJ26" s="39">
        <v>23</v>
      </c>
      <c r="AK26" s="56" t="s">
        <v>163</v>
      </c>
      <c r="AL26" s="56" t="s">
        <v>75</v>
      </c>
      <c r="AM26" s="56" t="s">
        <v>75</v>
      </c>
    </row>
    <row r="27" spans="2:39" ht="14.25" x14ac:dyDescent="0.2">
      <c r="B27" s="45"/>
      <c r="D27" s="196"/>
      <c r="E27" s="197"/>
      <c r="F27" s="197"/>
      <c r="G27" s="198"/>
      <c r="J27" s="205"/>
      <c r="K27" s="135"/>
      <c r="L27" s="135"/>
      <c r="M27" s="135"/>
      <c r="N27" s="135"/>
      <c r="O27" s="135"/>
      <c r="P27" s="135"/>
      <c r="Q27" s="135"/>
      <c r="R27" s="206"/>
      <c r="T27" s="45"/>
      <c r="X27" s="70" t="s">
        <v>95</v>
      </c>
      <c r="Y27" s="64">
        <v>2</v>
      </c>
      <c r="Z27" s="84" t="s">
        <v>161</v>
      </c>
      <c r="AA27" s="84" t="s">
        <v>86</v>
      </c>
      <c r="AB27" s="84" t="s">
        <v>139</v>
      </c>
      <c r="AC27" s="84" t="s">
        <v>139</v>
      </c>
      <c r="AD27" s="84" t="s">
        <v>139</v>
      </c>
      <c r="AE27" s="80" t="s">
        <v>164</v>
      </c>
      <c r="AJ27" s="39">
        <v>24</v>
      </c>
      <c r="AK27" s="56" t="s">
        <v>165</v>
      </c>
      <c r="AL27" s="56" t="s">
        <v>75</v>
      </c>
      <c r="AM27" s="56" t="s">
        <v>75</v>
      </c>
    </row>
    <row r="28" spans="2:39" ht="9" customHeight="1" thickBot="1" x14ac:dyDescent="0.25">
      <c r="B28" s="45"/>
      <c r="D28" s="199"/>
      <c r="E28" s="200"/>
      <c r="F28" s="200"/>
      <c r="G28" s="201"/>
      <c r="J28" s="207"/>
      <c r="K28" s="208"/>
      <c r="L28" s="208"/>
      <c r="M28" s="208"/>
      <c r="N28" s="208"/>
      <c r="O28" s="208"/>
      <c r="P28" s="208"/>
      <c r="Q28" s="208"/>
      <c r="R28" s="209"/>
      <c r="T28" s="45"/>
      <c r="X28" s="70" t="s">
        <v>104</v>
      </c>
      <c r="Y28" s="64">
        <v>3</v>
      </c>
      <c r="Z28" s="65" t="s">
        <v>166</v>
      </c>
      <c r="AA28" s="84" t="s">
        <v>86</v>
      </c>
      <c r="AB28" s="84" t="s">
        <v>139</v>
      </c>
      <c r="AC28" s="84" t="s">
        <v>139</v>
      </c>
      <c r="AD28" s="84" t="s">
        <v>139</v>
      </c>
      <c r="AE28" s="80" t="s">
        <v>167</v>
      </c>
      <c r="AJ28" s="39">
        <v>25</v>
      </c>
      <c r="AK28" s="56" t="s">
        <v>168</v>
      </c>
      <c r="AL28" s="56" t="s">
        <v>75</v>
      </c>
      <c r="AM28" s="56" t="s">
        <v>75</v>
      </c>
    </row>
    <row r="29" spans="2:39" ht="9" customHeight="1" thickTop="1" x14ac:dyDescent="0.2">
      <c r="B29" s="45"/>
      <c r="O29" s="71"/>
      <c r="T29" s="45"/>
      <c r="V29" s="49" t="s">
        <v>169</v>
      </c>
      <c r="W29" s="72" t="s">
        <v>103</v>
      </c>
      <c r="X29" s="70" t="s">
        <v>113</v>
      </c>
      <c r="Y29" s="64">
        <v>4</v>
      </c>
      <c r="Z29" s="84" t="s">
        <v>86</v>
      </c>
      <c r="AA29" s="84" t="s">
        <v>139</v>
      </c>
      <c r="AB29" s="84" t="s">
        <v>139</v>
      </c>
      <c r="AC29" s="84" t="s">
        <v>139</v>
      </c>
      <c r="AD29" s="84" t="s">
        <v>139</v>
      </c>
      <c r="AE29" s="80" t="s">
        <v>170</v>
      </c>
      <c r="AJ29" s="39">
        <v>26</v>
      </c>
      <c r="AK29" s="56" t="s">
        <v>171</v>
      </c>
      <c r="AL29" s="56" t="s">
        <v>75</v>
      </c>
      <c r="AM29" s="56" t="s">
        <v>75</v>
      </c>
    </row>
    <row r="30" spans="2:39" ht="12.75" customHeight="1" x14ac:dyDescent="0.25">
      <c r="B30" s="45"/>
      <c r="D30" s="85" t="s">
        <v>172</v>
      </c>
      <c r="H30" s="39"/>
      <c r="J30" s="52"/>
      <c r="P30" s="52" t="s">
        <v>173</v>
      </c>
      <c r="T30" s="45"/>
      <c r="X30" s="70" t="s">
        <v>119</v>
      </c>
      <c r="Y30" s="64">
        <v>5</v>
      </c>
      <c r="Z30" s="84" t="s">
        <v>139</v>
      </c>
      <c r="AA30" s="84" t="s">
        <v>139</v>
      </c>
      <c r="AB30" s="84" t="s">
        <v>139</v>
      </c>
      <c r="AC30" s="84" t="s">
        <v>139</v>
      </c>
      <c r="AD30" s="84" t="s">
        <v>139</v>
      </c>
      <c r="AE30" s="80" t="s">
        <v>174</v>
      </c>
      <c r="AJ30" s="39">
        <v>27</v>
      </c>
      <c r="AK30" s="61" t="s">
        <v>175</v>
      </c>
      <c r="AL30" s="56" t="s">
        <v>117</v>
      </c>
      <c r="AM30" s="56" t="s">
        <v>117</v>
      </c>
    </row>
    <row r="31" spans="2:39" ht="9.75" customHeight="1" thickBot="1" x14ac:dyDescent="0.25">
      <c r="B31" s="45"/>
      <c r="D31" s="86"/>
      <c r="E31" s="86"/>
      <c r="F31" s="86"/>
      <c r="G31" s="87"/>
      <c r="H31" s="86"/>
      <c r="I31" s="86"/>
      <c r="J31" s="86"/>
      <c r="K31" s="86"/>
      <c r="L31" s="86"/>
      <c r="M31" s="86"/>
      <c r="N31" s="86"/>
      <c r="O31" s="86"/>
      <c r="P31" s="86"/>
      <c r="Q31" s="86"/>
      <c r="R31" s="86"/>
      <c r="T31" s="45"/>
      <c r="X31" s="70" t="s">
        <v>125</v>
      </c>
      <c r="Y31" s="75">
        <v>6</v>
      </c>
      <c r="Z31" s="84" t="s">
        <v>139</v>
      </c>
      <c r="AA31" s="84" t="s">
        <v>139</v>
      </c>
      <c r="AB31" s="84" t="s">
        <v>139</v>
      </c>
      <c r="AC31" s="84" t="s">
        <v>139</v>
      </c>
      <c r="AD31" s="84" t="s">
        <v>139</v>
      </c>
      <c r="AE31" s="83" t="s">
        <v>176</v>
      </c>
      <c r="AJ31" s="39">
        <v>28</v>
      </c>
      <c r="AK31" s="61" t="s">
        <v>177</v>
      </c>
      <c r="AL31" s="56" t="s">
        <v>117</v>
      </c>
      <c r="AM31" s="56" t="s">
        <v>117</v>
      </c>
    </row>
    <row r="32" spans="2:39" ht="14.25" x14ac:dyDescent="0.2">
      <c r="B32" s="45"/>
      <c r="H32" s="74"/>
      <c r="L32" s="72"/>
      <c r="T32" s="45"/>
      <c r="Z32" s="47"/>
      <c r="AA32" s="39"/>
      <c r="AB32" s="39"/>
      <c r="AC32" s="39"/>
      <c r="AD32" s="39"/>
      <c r="AJ32" s="39">
        <v>29</v>
      </c>
      <c r="AK32" s="56" t="s">
        <v>178</v>
      </c>
      <c r="AL32" s="56" t="s">
        <v>75</v>
      </c>
      <c r="AM32" s="56" t="s">
        <v>75</v>
      </c>
    </row>
    <row r="33" spans="2:39" ht="15.75" customHeight="1" x14ac:dyDescent="0.2">
      <c r="B33" s="45"/>
      <c r="C33" s="47"/>
      <c r="D33" s="47"/>
      <c r="E33" s="39"/>
      <c r="F33" s="39"/>
      <c r="H33" s="48"/>
      <c r="I33" s="48"/>
      <c r="J33" s="48"/>
      <c r="T33" s="45"/>
      <c r="AJ33" s="39">
        <v>30</v>
      </c>
      <c r="AK33" s="56" t="s">
        <v>179</v>
      </c>
      <c r="AL33" s="56" t="s">
        <v>75</v>
      </c>
      <c r="AM33" s="56" t="s">
        <v>75</v>
      </c>
    </row>
    <row r="34" spans="2:39" ht="14.25" customHeight="1" x14ac:dyDescent="0.25">
      <c r="B34" s="45"/>
      <c r="C34" s="47"/>
      <c r="D34" s="41"/>
      <c r="E34" s="41"/>
      <c r="F34" s="41"/>
      <c r="G34" s="191" t="s">
        <v>180</v>
      </c>
      <c r="H34" s="192"/>
      <c r="I34" s="192"/>
      <c r="J34" s="192"/>
      <c r="K34" s="51"/>
      <c r="L34" s="52" t="s">
        <v>69</v>
      </c>
      <c r="O34" s="49" t="s">
        <v>70</v>
      </c>
      <c r="T34" s="45"/>
      <c r="AB34" s="40" t="s">
        <v>71</v>
      </c>
      <c r="AJ34" s="39">
        <v>31</v>
      </c>
      <c r="AK34" s="56" t="s">
        <v>181</v>
      </c>
      <c r="AL34" s="56" t="s">
        <v>75</v>
      </c>
      <c r="AM34" s="56" t="s">
        <v>75</v>
      </c>
    </row>
    <row r="35" spans="2:39" ht="9.75" customHeight="1" x14ac:dyDescent="0.2">
      <c r="B35" s="45"/>
      <c r="C35" s="39"/>
      <c r="D35" s="41"/>
      <c r="E35" s="41"/>
      <c r="F35" s="41"/>
      <c r="G35" s="192"/>
      <c r="H35" s="192"/>
      <c r="I35" s="192"/>
      <c r="J35" s="192"/>
      <c r="K35" s="51"/>
      <c r="T35" s="45"/>
      <c r="Y35" s="88" t="s">
        <v>182</v>
      </c>
      <c r="Z35" s="59">
        <v>1</v>
      </c>
      <c r="AA35" s="59">
        <v>2</v>
      </c>
      <c r="AB35" s="59">
        <v>3</v>
      </c>
      <c r="AC35" s="59">
        <v>4</v>
      </c>
      <c r="AD35" s="59">
        <v>5</v>
      </c>
      <c r="AE35" s="60">
        <v>6</v>
      </c>
      <c r="AJ35" s="39">
        <v>32</v>
      </c>
      <c r="AK35" s="56" t="s">
        <v>183</v>
      </c>
      <c r="AL35" s="56" t="s">
        <v>75</v>
      </c>
      <c r="AM35" s="56" t="s">
        <v>75</v>
      </c>
    </row>
    <row r="36" spans="2:39" ht="21" customHeight="1" x14ac:dyDescent="0.2">
      <c r="B36" s="45"/>
      <c r="C36" s="39"/>
      <c r="D36" s="41"/>
      <c r="E36" s="41"/>
      <c r="F36" s="41"/>
      <c r="G36" s="39"/>
      <c r="L36" s="62" t="s">
        <v>84</v>
      </c>
      <c r="P36" s="103" t="s">
        <v>70</v>
      </c>
      <c r="T36" s="45"/>
      <c r="X36" s="63">
        <v>1</v>
      </c>
      <c r="Y36" s="64">
        <v>1</v>
      </c>
      <c r="Z36" s="84" t="s">
        <v>85</v>
      </c>
      <c r="AA36" s="65" t="s">
        <v>86</v>
      </c>
      <c r="AB36" s="65" t="s">
        <v>87</v>
      </c>
      <c r="AC36" s="65" t="s">
        <v>87</v>
      </c>
      <c r="AD36" s="65" t="s">
        <v>87</v>
      </c>
      <c r="AE36" s="89" t="s">
        <v>184</v>
      </c>
      <c r="AJ36" s="39">
        <v>33</v>
      </c>
      <c r="AK36" s="56" t="s">
        <v>185</v>
      </c>
      <c r="AL36" s="56" t="s">
        <v>122</v>
      </c>
      <c r="AM36" s="56" t="s">
        <v>122</v>
      </c>
    </row>
    <row r="37" spans="2:39" ht="16.5" customHeight="1" x14ac:dyDescent="0.25">
      <c r="B37" s="45"/>
      <c r="C37" s="39"/>
      <c r="D37" s="52" t="s">
        <v>94</v>
      </c>
      <c r="E37" s="67"/>
      <c r="F37" s="41"/>
      <c r="G37" s="68">
        <v>1</v>
      </c>
      <c r="H37" s="69"/>
      <c r="I37" s="69"/>
      <c r="J37" s="69"/>
      <c r="K37" s="69"/>
      <c r="L37" s="69"/>
      <c r="Q37" s="101" t="str">
        <f ca="1">IF(ISERROR(INDEX(INDIRECT(I41),G41,G39)),"",INDEX(INDIRECT(I41),G41,G39))</f>
        <v/>
      </c>
      <c r="R37" s="102"/>
      <c r="T37" s="45"/>
      <c r="V37" s="49" t="s">
        <v>186</v>
      </c>
      <c r="W37" s="72" t="s">
        <v>103</v>
      </c>
      <c r="X37" s="70" t="s">
        <v>95</v>
      </c>
      <c r="Y37" s="64">
        <v>2</v>
      </c>
      <c r="Z37" s="84" t="s">
        <v>85</v>
      </c>
      <c r="AA37" s="65" t="s">
        <v>86</v>
      </c>
      <c r="AB37" s="65" t="s">
        <v>87</v>
      </c>
      <c r="AC37" s="65" t="s">
        <v>87</v>
      </c>
      <c r="AD37" s="65" t="s">
        <v>105</v>
      </c>
      <c r="AE37" s="90" t="s">
        <v>187</v>
      </c>
      <c r="AJ37" s="39">
        <v>34</v>
      </c>
      <c r="AK37" s="56" t="s">
        <v>188</v>
      </c>
      <c r="AL37" s="56" t="s">
        <v>75</v>
      </c>
      <c r="AM37" s="56" t="s">
        <v>75</v>
      </c>
    </row>
    <row r="38" spans="2:39" ht="20.25" customHeight="1" x14ac:dyDescent="0.25">
      <c r="B38" s="45"/>
      <c r="D38" s="41"/>
      <c r="E38" s="67"/>
      <c r="F38" s="41"/>
      <c r="O38" s="71"/>
      <c r="P38" s="91"/>
      <c r="Q38" s="102"/>
      <c r="R38" s="102"/>
      <c r="T38" s="45"/>
      <c r="V38" s="49" t="s">
        <v>189</v>
      </c>
      <c r="X38" s="70" t="s">
        <v>104</v>
      </c>
      <c r="Y38" s="64">
        <v>3</v>
      </c>
      <c r="Z38" s="84" t="s">
        <v>85</v>
      </c>
      <c r="AA38" s="65" t="s">
        <v>96</v>
      </c>
      <c r="AB38" s="65" t="s">
        <v>87</v>
      </c>
      <c r="AC38" s="65" t="s">
        <v>87</v>
      </c>
      <c r="AD38" s="65" t="s">
        <v>105</v>
      </c>
      <c r="AE38" s="90" t="s">
        <v>190</v>
      </c>
      <c r="AJ38" s="39">
        <v>35</v>
      </c>
      <c r="AK38" s="56" t="s">
        <v>191</v>
      </c>
      <c r="AL38" s="56" t="s">
        <v>75</v>
      </c>
      <c r="AM38" s="56" t="s">
        <v>75</v>
      </c>
    </row>
    <row r="39" spans="2:39" ht="15" customHeight="1" x14ac:dyDescent="0.25">
      <c r="B39" s="45"/>
      <c r="D39" s="52" t="s">
        <v>112</v>
      </c>
      <c r="E39" s="67"/>
      <c r="F39" s="67"/>
      <c r="G39" s="68">
        <v>1</v>
      </c>
      <c r="H39" s="73"/>
      <c r="I39" s="73"/>
      <c r="J39" s="73"/>
      <c r="K39" s="73"/>
      <c r="L39" s="73"/>
      <c r="M39" s="39">
        <f>--RIGHT(G39,1)</f>
        <v>1</v>
      </c>
      <c r="Q39" s="102"/>
      <c r="R39" s="102"/>
      <c r="T39" s="45"/>
      <c r="X39" s="70" t="s">
        <v>113</v>
      </c>
      <c r="Y39" s="64">
        <v>4</v>
      </c>
      <c r="Z39" s="65" t="s">
        <v>86</v>
      </c>
      <c r="AA39" s="65" t="s">
        <v>96</v>
      </c>
      <c r="AB39" s="65" t="s">
        <v>87</v>
      </c>
      <c r="AC39" s="65" t="s">
        <v>87</v>
      </c>
      <c r="AD39" s="65" t="s">
        <v>105</v>
      </c>
      <c r="AE39" s="90" t="s">
        <v>192</v>
      </c>
      <c r="AJ39" s="39">
        <v>36</v>
      </c>
      <c r="AK39" s="56" t="s">
        <v>193</v>
      </c>
      <c r="AL39" s="56" t="s">
        <v>76</v>
      </c>
      <c r="AM39" s="56" t="s">
        <v>76</v>
      </c>
    </row>
    <row r="40" spans="2:39" ht="14.25" customHeight="1" x14ac:dyDescent="0.2">
      <c r="B40" s="45"/>
      <c r="D40" s="41"/>
      <c r="E40" s="41"/>
      <c r="F40" s="41"/>
      <c r="Q40" s="102"/>
      <c r="R40" s="102"/>
      <c r="T40" s="45"/>
      <c r="X40" s="70" t="s">
        <v>119</v>
      </c>
      <c r="Y40" s="64">
        <v>5</v>
      </c>
      <c r="Z40" s="65" t="s">
        <v>86</v>
      </c>
      <c r="AA40" s="65" t="s">
        <v>96</v>
      </c>
      <c r="AB40" s="65" t="s">
        <v>87</v>
      </c>
      <c r="AC40" s="65" t="s">
        <v>87</v>
      </c>
      <c r="AD40" s="65" t="s">
        <v>105</v>
      </c>
      <c r="AE40" s="90" t="s">
        <v>194</v>
      </c>
      <c r="AJ40" s="39">
        <v>37</v>
      </c>
      <c r="AK40" s="56" t="s">
        <v>195</v>
      </c>
      <c r="AL40" s="56" t="s">
        <v>76</v>
      </c>
      <c r="AM40" s="56" t="s">
        <v>76</v>
      </c>
    </row>
    <row r="41" spans="2:39" ht="18" customHeight="1" x14ac:dyDescent="0.25">
      <c r="B41" s="45"/>
      <c r="D41" s="52" t="s">
        <v>124</v>
      </c>
      <c r="E41" s="41"/>
      <c r="F41" s="41"/>
      <c r="G41" s="68">
        <v>1</v>
      </c>
      <c r="H41" s="73"/>
      <c r="I41" s="73" t="str">
        <f>IF(ISERROR(VLOOKUP(G37,$AJ$4:$AL$45,3,0)),"",VLOOKUP(G37,$AJ$4:$AL$45,3,0))</f>
        <v>Notes_2</v>
      </c>
      <c r="J41" s="73"/>
      <c r="K41" s="73"/>
      <c r="L41" s="73"/>
      <c r="M41" s="74" t="e">
        <f>VLOOKUP(G41,$AI$4:$AJ$9,2,0)</f>
        <v>#N/A</v>
      </c>
      <c r="P41" s="210"/>
      <c r="Q41" s="211"/>
      <c r="R41" s="211"/>
      <c r="S41" s="135"/>
      <c r="T41" s="45"/>
      <c r="W41" s="39"/>
      <c r="X41" s="70" t="s">
        <v>125</v>
      </c>
      <c r="Y41" s="75">
        <v>6</v>
      </c>
      <c r="Z41" s="65" t="s">
        <v>87</v>
      </c>
      <c r="AA41" s="65" t="s">
        <v>87</v>
      </c>
      <c r="AB41" s="65" t="s">
        <v>105</v>
      </c>
      <c r="AC41" s="65" t="s">
        <v>105</v>
      </c>
      <c r="AD41" s="65" t="s">
        <v>105</v>
      </c>
      <c r="AE41" s="92" t="s">
        <v>196</v>
      </c>
      <c r="AJ41" s="39">
        <v>38</v>
      </c>
      <c r="AK41" s="56" t="s">
        <v>197</v>
      </c>
      <c r="AL41" s="56" t="s">
        <v>122</v>
      </c>
      <c r="AM41" s="56" t="s">
        <v>122</v>
      </c>
    </row>
    <row r="42" spans="2:39" ht="10.5" customHeight="1" x14ac:dyDescent="0.2">
      <c r="B42" s="45"/>
      <c r="D42" s="77" t="s">
        <v>128</v>
      </c>
      <c r="E42" s="41"/>
      <c r="F42" s="41"/>
      <c r="P42" s="211"/>
      <c r="Q42" s="211"/>
      <c r="R42" s="211"/>
      <c r="S42" s="135"/>
      <c r="T42" s="45"/>
      <c r="AJ42" s="39">
        <v>39</v>
      </c>
      <c r="AK42" s="56" t="s">
        <v>198</v>
      </c>
      <c r="AL42" s="56" t="s">
        <v>110</v>
      </c>
      <c r="AM42" s="56" t="s">
        <v>110</v>
      </c>
    </row>
    <row r="43" spans="2:39" ht="17.25" customHeight="1" x14ac:dyDescent="0.25">
      <c r="B43" s="45"/>
      <c r="D43" s="105" t="s">
        <v>130</v>
      </c>
      <c r="E43" s="41"/>
      <c r="F43" s="41"/>
      <c r="T43" s="45"/>
      <c r="AJ43" s="39">
        <v>40</v>
      </c>
      <c r="AK43" s="56" t="s">
        <v>199</v>
      </c>
      <c r="AL43" s="56" t="s">
        <v>122</v>
      </c>
      <c r="AM43" s="56" t="s">
        <v>122</v>
      </c>
    </row>
    <row r="44" spans="2:39" ht="9.75" customHeight="1" x14ac:dyDescent="0.2">
      <c r="B44" s="45"/>
      <c r="D44" s="41"/>
      <c r="E44" s="41"/>
      <c r="F44" s="41"/>
      <c r="G44" s="39"/>
      <c r="T44" s="45"/>
      <c r="AB44" s="40" t="s">
        <v>71</v>
      </c>
      <c r="AJ44" s="73">
        <v>41</v>
      </c>
      <c r="AK44" s="61" t="s">
        <v>200</v>
      </c>
      <c r="AL44" s="56" t="s">
        <v>75</v>
      </c>
      <c r="AM44" s="56" t="s">
        <v>75</v>
      </c>
    </row>
    <row r="45" spans="2:39" ht="14.25" x14ac:dyDescent="0.2">
      <c r="B45" s="45"/>
      <c r="D45" s="41"/>
      <c r="E45" s="41"/>
      <c r="F45" s="41"/>
      <c r="T45" s="45"/>
      <c r="Y45" s="88" t="s">
        <v>201</v>
      </c>
      <c r="Z45" s="59">
        <v>1</v>
      </c>
      <c r="AA45" s="59">
        <v>2</v>
      </c>
      <c r="AB45" s="59">
        <v>3</v>
      </c>
      <c r="AC45" s="59">
        <v>4</v>
      </c>
      <c r="AD45" s="59">
        <v>5</v>
      </c>
      <c r="AE45" s="60">
        <v>6</v>
      </c>
      <c r="AJ45" s="73"/>
      <c r="AK45" s="61"/>
      <c r="AL45" s="56"/>
      <c r="AM45" s="56"/>
    </row>
    <row r="46" spans="2:39" ht="14.25" x14ac:dyDescent="0.2">
      <c r="B46" s="45"/>
      <c r="D46" s="41" t="s">
        <v>136</v>
      </c>
      <c r="E46" s="79"/>
      <c r="F46" s="41"/>
      <c r="I46" s="40" t="s">
        <v>137</v>
      </c>
      <c r="T46" s="45"/>
      <c r="X46" s="63">
        <v>1</v>
      </c>
      <c r="Y46" s="64">
        <v>1</v>
      </c>
      <c r="Z46" s="84" t="s">
        <v>85</v>
      </c>
      <c r="AA46" s="93" t="s">
        <v>202</v>
      </c>
      <c r="AB46" s="84" t="s">
        <v>203</v>
      </c>
      <c r="AC46" s="84" t="s">
        <v>87</v>
      </c>
      <c r="AD46" s="84" t="s">
        <v>105</v>
      </c>
      <c r="AE46" s="90" t="s">
        <v>204</v>
      </c>
    </row>
    <row r="47" spans="2:39" ht="14.25" x14ac:dyDescent="0.2">
      <c r="B47" s="45"/>
      <c r="E47" s="41"/>
      <c r="F47" s="41"/>
      <c r="T47" s="45"/>
      <c r="X47" s="70" t="s">
        <v>95</v>
      </c>
      <c r="Y47" s="64">
        <v>2</v>
      </c>
      <c r="Z47" s="84" t="s">
        <v>85</v>
      </c>
      <c r="AA47" s="84" t="s">
        <v>203</v>
      </c>
      <c r="AB47" s="84" t="s">
        <v>87</v>
      </c>
      <c r="AC47" s="84" t="s">
        <v>87</v>
      </c>
      <c r="AD47" s="84" t="s">
        <v>105</v>
      </c>
      <c r="AE47" s="90" t="s">
        <v>205</v>
      </c>
    </row>
    <row r="48" spans="2:39" ht="15" x14ac:dyDescent="0.25">
      <c r="B48" s="45"/>
      <c r="D48" s="81" t="s">
        <v>144</v>
      </c>
      <c r="E48" s="41"/>
      <c r="F48" s="41"/>
      <c r="I48" s="81" t="s">
        <v>145</v>
      </c>
      <c r="K48" s="81"/>
      <c r="T48" s="45"/>
      <c r="V48" s="49" t="s">
        <v>206</v>
      </c>
      <c r="W48" s="72" t="s">
        <v>103</v>
      </c>
      <c r="X48" s="70" t="s">
        <v>104</v>
      </c>
      <c r="Y48" s="64">
        <v>3</v>
      </c>
      <c r="Z48" s="84" t="s">
        <v>85</v>
      </c>
      <c r="AA48" s="84" t="s">
        <v>203</v>
      </c>
      <c r="AB48" s="84" t="s">
        <v>87</v>
      </c>
      <c r="AC48" s="84" t="s">
        <v>87</v>
      </c>
      <c r="AD48" s="84" t="s">
        <v>105</v>
      </c>
      <c r="AE48" s="90" t="s">
        <v>207</v>
      </c>
    </row>
    <row r="49" spans="2:59" ht="7.5" customHeight="1" thickBot="1" x14ac:dyDescent="0.25">
      <c r="B49" s="45"/>
      <c r="E49" s="41"/>
      <c r="F49" s="41"/>
      <c r="T49" s="45"/>
      <c r="V49" s="49" t="s">
        <v>208</v>
      </c>
      <c r="X49" s="70" t="s">
        <v>113</v>
      </c>
      <c r="Y49" s="64">
        <v>4</v>
      </c>
      <c r="Z49" s="93" t="s">
        <v>202</v>
      </c>
      <c r="AA49" s="84" t="s">
        <v>87</v>
      </c>
      <c r="AB49" s="84" t="s">
        <v>87</v>
      </c>
      <c r="AC49" s="84" t="s">
        <v>105</v>
      </c>
      <c r="AD49" s="84" t="s">
        <v>105</v>
      </c>
      <c r="AE49" s="90" t="s">
        <v>209</v>
      </c>
    </row>
    <row r="50" spans="2:59" ht="12.75" customHeight="1" thickTop="1" x14ac:dyDescent="0.2">
      <c r="B50" s="45"/>
      <c r="D50" s="193" t="str">
        <f>VLOOKUP(I41,$AN$4:$AO$10,2,0)</f>
        <v>For Civils works - SLA, Sewer Type, Defect, Depth, Extent of Works, Surface type, Loction &amp; probe details, Access details, Customer details (if req), Traffic Management details, s159 details, Grid ref of dig location.</v>
      </c>
      <c r="E50" s="194"/>
      <c r="F50" s="194"/>
      <c r="G50" s="195"/>
      <c r="H50" s="82"/>
      <c r="I50" s="82"/>
      <c r="J50" s="202"/>
      <c r="K50" s="203"/>
      <c r="L50" s="203"/>
      <c r="M50" s="203"/>
      <c r="N50" s="203"/>
      <c r="O50" s="203"/>
      <c r="P50" s="203"/>
      <c r="Q50" s="203"/>
      <c r="R50" s="204"/>
      <c r="T50" s="45"/>
      <c r="X50" s="70" t="s">
        <v>119</v>
      </c>
      <c r="Y50" s="64">
        <v>5</v>
      </c>
      <c r="Z50" s="84" t="s">
        <v>86</v>
      </c>
      <c r="AA50" s="84" t="s">
        <v>87</v>
      </c>
      <c r="AB50" s="84" t="s">
        <v>105</v>
      </c>
      <c r="AC50" s="84" t="s">
        <v>105</v>
      </c>
      <c r="AD50" s="84" t="s">
        <v>105</v>
      </c>
      <c r="AE50" s="90" t="s">
        <v>210</v>
      </c>
    </row>
    <row r="51" spans="2:59" ht="12.75" customHeight="1" x14ac:dyDescent="0.2">
      <c r="B51" s="45"/>
      <c r="D51" s="196"/>
      <c r="E51" s="197"/>
      <c r="F51" s="197"/>
      <c r="G51" s="198"/>
      <c r="H51" s="82"/>
      <c r="I51" s="82"/>
      <c r="J51" s="205"/>
      <c r="K51" s="135"/>
      <c r="L51" s="135"/>
      <c r="M51" s="135"/>
      <c r="N51" s="135"/>
      <c r="O51" s="135"/>
      <c r="P51" s="135"/>
      <c r="Q51" s="135"/>
      <c r="R51" s="206"/>
      <c r="T51" s="45"/>
      <c r="X51" s="70" t="s">
        <v>125</v>
      </c>
      <c r="Y51" s="75">
        <v>6</v>
      </c>
      <c r="Z51" s="84" t="s">
        <v>105</v>
      </c>
      <c r="AA51" s="84" t="s">
        <v>105</v>
      </c>
      <c r="AB51" s="84" t="s">
        <v>105</v>
      </c>
      <c r="AC51" s="84" t="s">
        <v>105</v>
      </c>
      <c r="AD51" s="84" t="s">
        <v>105</v>
      </c>
      <c r="AE51" s="92" t="s">
        <v>211</v>
      </c>
      <c r="BF51" s="189"/>
      <c r="BG51" s="190"/>
    </row>
    <row r="52" spans="2:59" ht="12.75" customHeight="1" x14ac:dyDescent="0.2">
      <c r="B52" s="45"/>
      <c r="D52" s="196"/>
      <c r="E52" s="197"/>
      <c r="F52" s="197"/>
      <c r="G52" s="198"/>
      <c r="H52" s="82"/>
      <c r="I52" s="82"/>
      <c r="J52" s="205"/>
      <c r="K52" s="135"/>
      <c r="L52" s="135"/>
      <c r="M52" s="135"/>
      <c r="N52" s="135"/>
      <c r="O52" s="135"/>
      <c r="P52" s="135"/>
      <c r="Q52" s="135"/>
      <c r="R52" s="206"/>
      <c r="T52" s="45"/>
      <c r="BF52" s="190"/>
      <c r="BG52" s="190"/>
    </row>
    <row r="53" spans="2:59" ht="12.75" customHeight="1" x14ac:dyDescent="0.2">
      <c r="B53" s="45"/>
      <c r="D53" s="196"/>
      <c r="E53" s="197"/>
      <c r="F53" s="197"/>
      <c r="G53" s="198"/>
      <c r="J53" s="205"/>
      <c r="K53" s="135"/>
      <c r="L53" s="135"/>
      <c r="M53" s="135"/>
      <c r="N53" s="135"/>
      <c r="O53" s="135"/>
      <c r="P53" s="135"/>
      <c r="Q53" s="135"/>
      <c r="R53" s="206"/>
      <c r="T53" s="45"/>
      <c r="BF53" s="190"/>
      <c r="BG53" s="190"/>
    </row>
    <row r="54" spans="2:59" ht="12.75" customHeight="1" x14ac:dyDescent="0.2">
      <c r="B54" s="45"/>
      <c r="D54" s="196"/>
      <c r="E54" s="197"/>
      <c r="F54" s="197"/>
      <c r="G54" s="198"/>
      <c r="J54" s="205"/>
      <c r="K54" s="135"/>
      <c r="L54" s="135"/>
      <c r="M54" s="135"/>
      <c r="N54" s="135"/>
      <c r="O54" s="135"/>
      <c r="P54" s="135"/>
      <c r="Q54" s="135"/>
      <c r="R54" s="206"/>
      <c r="T54" s="45"/>
      <c r="BF54" s="190"/>
      <c r="BG54" s="190"/>
    </row>
    <row r="55" spans="2:59" ht="12.75" customHeight="1" x14ac:dyDescent="0.2">
      <c r="B55" s="45"/>
      <c r="D55" s="196"/>
      <c r="E55" s="197"/>
      <c r="F55" s="197"/>
      <c r="G55" s="198"/>
      <c r="J55" s="205"/>
      <c r="K55" s="135"/>
      <c r="L55" s="135"/>
      <c r="M55" s="135"/>
      <c r="N55" s="135"/>
      <c r="O55" s="135"/>
      <c r="P55" s="135"/>
      <c r="Q55" s="135"/>
      <c r="R55" s="206"/>
      <c r="T55" s="45"/>
      <c r="AB55" s="40" t="s">
        <v>71</v>
      </c>
      <c r="BF55" s="190"/>
      <c r="BG55" s="190"/>
    </row>
    <row r="56" spans="2:59" ht="12.75" customHeight="1" x14ac:dyDescent="0.2">
      <c r="B56" s="45"/>
      <c r="D56" s="196"/>
      <c r="E56" s="197"/>
      <c r="F56" s="197"/>
      <c r="G56" s="198"/>
      <c r="J56" s="205"/>
      <c r="K56" s="135"/>
      <c r="L56" s="135"/>
      <c r="M56" s="135"/>
      <c r="N56" s="135"/>
      <c r="O56" s="135"/>
      <c r="P56" s="135"/>
      <c r="Q56" s="135"/>
      <c r="R56" s="206"/>
      <c r="T56" s="45"/>
      <c r="Y56" s="88" t="s">
        <v>212</v>
      </c>
      <c r="Z56" s="59">
        <v>1</v>
      </c>
      <c r="AA56" s="59">
        <v>2</v>
      </c>
      <c r="AB56" s="59">
        <v>3</v>
      </c>
      <c r="AC56" s="59">
        <v>4</v>
      </c>
      <c r="AD56" s="59">
        <v>5</v>
      </c>
      <c r="AE56" s="60">
        <v>6</v>
      </c>
    </row>
    <row r="57" spans="2:59" ht="12.75" customHeight="1" x14ac:dyDescent="0.2">
      <c r="B57" s="45"/>
      <c r="D57" s="196"/>
      <c r="E57" s="197"/>
      <c r="F57" s="197"/>
      <c r="G57" s="198"/>
      <c r="J57" s="205"/>
      <c r="K57" s="135"/>
      <c r="L57" s="135"/>
      <c r="M57" s="135"/>
      <c r="N57" s="135"/>
      <c r="O57" s="135"/>
      <c r="P57" s="135"/>
      <c r="Q57" s="135"/>
      <c r="R57" s="206"/>
      <c r="T57" s="45"/>
      <c r="X57" s="63">
        <v>1</v>
      </c>
      <c r="Y57" s="64">
        <v>1</v>
      </c>
      <c r="Z57" s="84" t="s">
        <v>85</v>
      </c>
      <c r="AA57" s="84" t="s">
        <v>85</v>
      </c>
      <c r="AB57" s="84" t="s">
        <v>85</v>
      </c>
      <c r="AC57" s="84" t="s">
        <v>85</v>
      </c>
      <c r="AD57" s="84" t="s">
        <v>85</v>
      </c>
      <c r="AE57" s="90" t="s">
        <v>213</v>
      </c>
    </row>
    <row r="58" spans="2:59" ht="14.25" customHeight="1" thickBot="1" x14ac:dyDescent="0.25">
      <c r="B58" s="45"/>
      <c r="D58" s="199"/>
      <c r="E58" s="200"/>
      <c r="F58" s="200"/>
      <c r="G58" s="201"/>
      <c r="J58" s="207"/>
      <c r="K58" s="208"/>
      <c r="L58" s="208"/>
      <c r="M58" s="208"/>
      <c r="N58" s="208"/>
      <c r="O58" s="208"/>
      <c r="P58" s="208"/>
      <c r="Q58" s="208"/>
      <c r="R58" s="209"/>
      <c r="T58" s="45"/>
      <c r="X58" s="70" t="s">
        <v>95</v>
      </c>
      <c r="Y58" s="64">
        <v>2</v>
      </c>
      <c r="Z58" s="84" t="s">
        <v>85</v>
      </c>
      <c r="AA58" s="84" t="s">
        <v>85</v>
      </c>
      <c r="AB58" s="84" t="s">
        <v>85</v>
      </c>
      <c r="AC58" s="84" t="s">
        <v>85</v>
      </c>
      <c r="AD58" s="84" t="s">
        <v>85</v>
      </c>
      <c r="AE58" s="90" t="s">
        <v>214</v>
      </c>
    </row>
    <row r="59" spans="2:59" ht="6.75" customHeight="1" thickTop="1" x14ac:dyDescent="0.2">
      <c r="B59" s="45"/>
      <c r="O59" s="71"/>
      <c r="T59" s="45"/>
      <c r="V59" s="49" t="s">
        <v>215</v>
      </c>
      <c r="W59" s="72" t="s">
        <v>103</v>
      </c>
      <c r="X59" s="70" t="s">
        <v>104</v>
      </c>
      <c r="Y59" s="64">
        <v>3</v>
      </c>
      <c r="Z59" s="84" t="s">
        <v>85</v>
      </c>
      <c r="AA59" s="84" t="s">
        <v>85</v>
      </c>
      <c r="AB59" s="84" t="s">
        <v>85</v>
      </c>
      <c r="AC59" s="84" t="s">
        <v>85</v>
      </c>
      <c r="AD59" s="84" t="s">
        <v>85</v>
      </c>
      <c r="AE59" s="90" t="s">
        <v>216</v>
      </c>
    </row>
    <row r="60" spans="2:59" ht="15.75" x14ac:dyDescent="0.25">
      <c r="B60" s="45"/>
      <c r="D60" s="85" t="s">
        <v>172</v>
      </c>
      <c r="H60" s="39"/>
      <c r="J60" s="52"/>
      <c r="P60" s="52" t="s">
        <v>173</v>
      </c>
      <c r="T60" s="45"/>
      <c r="V60" s="49" t="s">
        <v>208</v>
      </c>
      <c r="X60" s="70" t="s">
        <v>113</v>
      </c>
      <c r="Y60" s="64">
        <v>4</v>
      </c>
      <c r="Z60" s="84" t="s">
        <v>85</v>
      </c>
      <c r="AA60" s="84" t="s">
        <v>85</v>
      </c>
      <c r="AB60" s="84" t="s">
        <v>85</v>
      </c>
      <c r="AC60" s="84" t="s">
        <v>85</v>
      </c>
      <c r="AD60" s="84" t="s">
        <v>85</v>
      </c>
      <c r="AE60" s="90" t="s">
        <v>217</v>
      </c>
    </row>
    <row r="61" spans="2:59" ht="15" thickBot="1" x14ac:dyDescent="0.25">
      <c r="B61" s="45"/>
      <c r="D61" s="86"/>
      <c r="E61" s="86"/>
      <c r="F61" s="86"/>
      <c r="G61" s="87"/>
      <c r="H61" s="86"/>
      <c r="I61" s="86"/>
      <c r="J61" s="86"/>
      <c r="K61" s="86"/>
      <c r="L61" s="86"/>
      <c r="M61" s="86"/>
      <c r="N61" s="86"/>
      <c r="O61" s="86"/>
      <c r="P61" s="86"/>
      <c r="Q61" s="86"/>
      <c r="R61" s="86"/>
      <c r="T61" s="45"/>
      <c r="X61" s="70" t="s">
        <v>119</v>
      </c>
      <c r="Y61" s="64">
        <v>5</v>
      </c>
      <c r="Z61" s="84" t="s">
        <v>85</v>
      </c>
      <c r="AA61" s="84" t="s">
        <v>85</v>
      </c>
      <c r="AB61" s="84" t="s">
        <v>85</v>
      </c>
      <c r="AC61" s="84" t="s">
        <v>85</v>
      </c>
      <c r="AD61" s="84" t="s">
        <v>85</v>
      </c>
      <c r="AE61" s="90" t="s">
        <v>218</v>
      </c>
    </row>
  </sheetData>
  <mergeCells count="8">
    <mergeCell ref="BF51:BG55"/>
    <mergeCell ref="G4:J5"/>
    <mergeCell ref="D20:G28"/>
    <mergeCell ref="J20:R28"/>
    <mergeCell ref="J50:R58"/>
    <mergeCell ref="G34:J35"/>
    <mergeCell ref="P41:S42"/>
    <mergeCell ref="D50:G58"/>
  </mergeCells>
  <dataValidations disablePrompts="1" count="1">
    <dataValidation type="list" allowBlank="1" showInputMessage="1" showErrorMessage="1" sqref="G61 JC61 SY61 ACU61 AMQ61 AWM61 BGI61 BQE61 CAA61 CJW61 CTS61 DDO61 DNK61 DXG61 EHC61 EQY61 FAU61 FKQ61 FUM61 GEI61 GOE61 GYA61 HHW61 HRS61 IBO61 ILK61 IVG61 JFC61 JOY61 JYU61 KIQ61 KSM61 LCI61 LME61 LWA61 MFW61 MPS61 MZO61 NJK61 NTG61 ODC61 OMY61 OWU61 PGQ61 PQM61 QAI61 QKE61 QUA61 RDW61 RNS61 RXO61 SHK61 SRG61 TBC61 TKY61 TUU61 UEQ61 UOM61 UYI61 VIE61 VSA61 WBW61 WLS61 WVO61 G65536 JC65536 SY65536 ACU65536 AMQ65536 AWM65536 BGI65536 BQE65536 CAA65536 CJW65536 CTS65536 DDO65536 DNK65536 DXG65536 EHC65536 EQY65536 FAU65536 FKQ65536 FUM65536 GEI65536 GOE65536 GYA65536 HHW65536 HRS65536 IBO65536 ILK65536 IVG65536 JFC65536 JOY65536 JYU65536 KIQ65536 KSM65536 LCI65536 LME65536 LWA65536 MFW65536 MPS65536 MZO65536 NJK65536 NTG65536 ODC65536 OMY65536 OWU65536 PGQ65536 PQM65536 QAI65536 QKE65536 QUA65536 RDW65536 RNS65536 RXO65536 SHK65536 SRG65536 TBC65536 TKY65536 TUU65536 UEQ65536 UOM65536 UYI65536 VIE65536 VSA65536 WBW65536 WLS65536 WVO65536 G131072 JC131072 SY131072 ACU131072 AMQ131072 AWM131072 BGI131072 BQE131072 CAA131072 CJW131072 CTS131072 DDO131072 DNK131072 DXG131072 EHC131072 EQY131072 FAU131072 FKQ131072 FUM131072 GEI131072 GOE131072 GYA131072 HHW131072 HRS131072 IBO131072 ILK131072 IVG131072 JFC131072 JOY131072 JYU131072 KIQ131072 KSM131072 LCI131072 LME131072 LWA131072 MFW131072 MPS131072 MZO131072 NJK131072 NTG131072 ODC131072 OMY131072 OWU131072 PGQ131072 PQM131072 QAI131072 QKE131072 QUA131072 RDW131072 RNS131072 RXO131072 SHK131072 SRG131072 TBC131072 TKY131072 TUU131072 UEQ131072 UOM131072 UYI131072 VIE131072 VSA131072 WBW131072 WLS131072 WVO131072 G196608 JC196608 SY196608 ACU196608 AMQ196608 AWM196608 BGI196608 BQE196608 CAA196608 CJW196608 CTS196608 DDO196608 DNK196608 DXG196608 EHC196608 EQY196608 FAU196608 FKQ196608 FUM196608 GEI196608 GOE196608 GYA196608 HHW196608 HRS196608 IBO196608 ILK196608 IVG196608 JFC196608 JOY196608 JYU196608 KIQ196608 KSM196608 LCI196608 LME196608 LWA196608 MFW196608 MPS196608 MZO196608 NJK196608 NTG196608 ODC196608 OMY196608 OWU196608 PGQ196608 PQM196608 QAI196608 QKE196608 QUA196608 RDW196608 RNS196608 RXO196608 SHK196608 SRG196608 TBC196608 TKY196608 TUU196608 UEQ196608 UOM196608 UYI196608 VIE196608 VSA196608 WBW196608 WLS196608 WVO196608 G262144 JC262144 SY262144 ACU262144 AMQ262144 AWM262144 BGI262144 BQE262144 CAA262144 CJW262144 CTS262144 DDO262144 DNK262144 DXG262144 EHC262144 EQY262144 FAU262144 FKQ262144 FUM262144 GEI262144 GOE262144 GYA262144 HHW262144 HRS262144 IBO262144 ILK262144 IVG262144 JFC262144 JOY262144 JYU262144 KIQ262144 KSM262144 LCI262144 LME262144 LWA262144 MFW262144 MPS262144 MZO262144 NJK262144 NTG262144 ODC262144 OMY262144 OWU262144 PGQ262144 PQM262144 QAI262144 QKE262144 QUA262144 RDW262144 RNS262144 RXO262144 SHK262144 SRG262144 TBC262144 TKY262144 TUU262144 UEQ262144 UOM262144 UYI262144 VIE262144 VSA262144 WBW262144 WLS262144 WVO262144 G327680 JC327680 SY327680 ACU327680 AMQ327680 AWM327680 BGI327680 BQE327680 CAA327680 CJW327680 CTS327680 DDO327680 DNK327680 DXG327680 EHC327680 EQY327680 FAU327680 FKQ327680 FUM327680 GEI327680 GOE327680 GYA327680 HHW327680 HRS327680 IBO327680 ILK327680 IVG327680 JFC327680 JOY327680 JYU327680 KIQ327680 KSM327680 LCI327680 LME327680 LWA327680 MFW327680 MPS327680 MZO327680 NJK327680 NTG327680 ODC327680 OMY327680 OWU327680 PGQ327680 PQM327680 QAI327680 QKE327680 QUA327680 RDW327680 RNS327680 RXO327680 SHK327680 SRG327680 TBC327680 TKY327680 TUU327680 UEQ327680 UOM327680 UYI327680 VIE327680 VSA327680 WBW327680 WLS327680 WVO327680 G393216 JC393216 SY393216 ACU393216 AMQ393216 AWM393216 BGI393216 BQE393216 CAA393216 CJW393216 CTS393216 DDO393216 DNK393216 DXG393216 EHC393216 EQY393216 FAU393216 FKQ393216 FUM393216 GEI393216 GOE393216 GYA393216 HHW393216 HRS393216 IBO393216 ILK393216 IVG393216 JFC393216 JOY393216 JYU393216 KIQ393216 KSM393216 LCI393216 LME393216 LWA393216 MFW393216 MPS393216 MZO393216 NJK393216 NTG393216 ODC393216 OMY393216 OWU393216 PGQ393216 PQM393216 QAI393216 QKE393216 QUA393216 RDW393216 RNS393216 RXO393216 SHK393216 SRG393216 TBC393216 TKY393216 TUU393216 UEQ393216 UOM393216 UYI393216 VIE393216 VSA393216 WBW393216 WLS393216 WVO393216 G458752 JC458752 SY458752 ACU458752 AMQ458752 AWM458752 BGI458752 BQE458752 CAA458752 CJW458752 CTS458752 DDO458752 DNK458752 DXG458752 EHC458752 EQY458752 FAU458752 FKQ458752 FUM458752 GEI458752 GOE458752 GYA458752 HHW458752 HRS458752 IBO458752 ILK458752 IVG458752 JFC458752 JOY458752 JYU458752 KIQ458752 KSM458752 LCI458752 LME458752 LWA458752 MFW458752 MPS458752 MZO458752 NJK458752 NTG458752 ODC458752 OMY458752 OWU458752 PGQ458752 PQM458752 QAI458752 QKE458752 QUA458752 RDW458752 RNS458752 RXO458752 SHK458752 SRG458752 TBC458752 TKY458752 TUU458752 UEQ458752 UOM458752 UYI458752 VIE458752 VSA458752 WBW458752 WLS458752 WVO458752 G524288 JC524288 SY524288 ACU524288 AMQ524288 AWM524288 BGI524288 BQE524288 CAA524288 CJW524288 CTS524288 DDO524288 DNK524288 DXG524288 EHC524288 EQY524288 FAU524288 FKQ524288 FUM524288 GEI524288 GOE524288 GYA524288 HHW524288 HRS524288 IBO524288 ILK524288 IVG524288 JFC524288 JOY524288 JYU524288 KIQ524288 KSM524288 LCI524288 LME524288 LWA524288 MFW524288 MPS524288 MZO524288 NJK524288 NTG524288 ODC524288 OMY524288 OWU524288 PGQ524288 PQM524288 QAI524288 QKE524288 QUA524288 RDW524288 RNS524288 RXO524288 SHK524288 SRG524288 TBC524288 TKY524288 TUU524288 UEQ524288 UOM524288 UYI524288 VIE524288 VSA524288 WBW524288 WLS524288 WVO524288 G589824 JC589824 SY589824 ACU589824 AMQ589824 AWM589824 BGI589824 BQE589824 CAA589824 CJW589824 CTS589824 DDO589824 DNK589824 DXG589824 EHC589824 EQY589824 FAU589824 FKQ589824 FUM589824 GEI589824 GOE589824 GYA589824 HHW589824 HRS589824 IBO589824 ILK589824 IVG589824 JFC589824 JOY589824 JYU589824 KIQ589824 KSM589824 LCI589824 LME589824 LWA589824 MFW589824 MPS589824 MZO589824 NJK589824 NTG589824 ODC589824 OMY589824 OWU589824 PGQ589824 PQM589824 QAI589824 QKE589824 QUA589824 RDW589824 RNS589824 RXO589824 SHK589824 SRG589824 TBC589824 TKY589824 TUU589824 UEQ589824 UOM589824 UYI589824 VIE589824 VSA589824 WBW589824 WLS589824 WVO589824 G655360 JC655360 SY655360 ACU655360 AMQ655360 AWM655360 BGI655360 BQE655360 CAA655360 CJW655360 CTS655360 DDO655360 DNK655360 DXG655360 EHC655360 EQY655360 FAU655360 FKQ655360 FUM655360 GEI655360 GOE655360 GYA655360 HHW655360 HRS655360 IBO655360 ILK655360 IVG655360 JFC655360 JOY655360 JYU655360 KIQ655360 KSM655360 LCI655360 LME655360 LWA655360 MFW655360 MPS655360 MZO655360 NJK655360 NTG655360 ODC655360 OMY655360 OWU655360 PGQ655360 PQM655360 QAI655360 QKE655360 QUA655360 RDW655360 RNS655360 RXO655360 SHK655360 SRG655360 TBC655360 TKY655360 TUU655360 UEQ655360 UOM655360 UYI655360 VIE655360 VSA655360 WBW655360 WLS655360 WVO655360 G720896 JC720896 SY720896 ACU720896 AMQ720896 AWM720896 BGI720896 BQE720896 CAA720896 CJW720896 CTS720896 DDO720896 DNK720896 DXG720896 EHC720896 EQY720896 FAU720896 FKQ720896 FUM720896 GEI720896 GOE720896 GYA720896 HHW720896 HRS720896 IBO720896 ILK720896 IVG720896 JFC720896 JOY720896 JYU720896 KIQ720896 KSM720896 LCI720896 LME720896 LWA720896 MFW720896 MPS720896 MZO720896 NJK720896 NTG720896 ODC720896 OMY720896 OWU720896 PGQ720896 PQM720896 QAI720896 QKE720896 QUA720896 RDW720896 RNS720896 RXO720896 SHK720896 SRG720896 TBC720896 TKY720896 TUU720896 UEQ720896 UOM720896 UYI720896 VIE720896 VSA720896 WBW720896 WLS720896 WVO720896 G786432 JC786432 SY786432 ACU786432 AMQ786432 AWM786432 BGI786432 BQE786432 CAA786432 CJW786432 CTS786432 DDO786432 DNK786432 DXG786432 EHC786432 EQY786432 FAU786432 FKQ786432 FUM786432 GEI786432 GOE786432 GYA786432 HHW786432 HRS786432 IBO786432 ILK786432 IVG786432 JFC786432 JOY786432 JYU786432 KIQ786432 KSM786432 LCI786432 LME786432 LWA786432 MFW786432 MPS786432 MZO786432 NJK786432 NTG786432 ODC786432 OMY786432 OWU786432 PGQ786432 PQM786432 QAI786432 QKE786432 QUA786432 RDW786432 RNS786432 RXO786432 SHK786432 SRG786432 TBC786432 TKY786432 TUU786432 UEQ786432 UOM786432 UYI786432 VIE786432 VSA786432 WBW786432 WLS786432 WVO786432 G851968 JC851968 SY851968 ACU851968 AMQ851968 AWM851968 BGI851968 BQE851968 CAA851968 CJW851968 CTS851968 DDO851968 DNK851968 DXG851968 EHC851968 EQY851968 FAU851968 FKQ851968 FUM851968 GEI851968 GOE851968 GYA851968 HHW851968 HRS851968 IBO851968 ILK851968 IVG851968 JFC851968 JOY851968 JYU851968 KIQ851968 KSM851968 LCI851968 LME851968 LWA851968 MFW851968 MPS851968 MZO851968 NJK851968 NTG851968 ODC851968 OMY851968 OWU851968 PGQ851968 PQM851968 QAI851968 QKE851968 QUA851968 RDW851968 RNS851968 RXO851968 SHK851968 SRG851968 TBC851968 TKY851968 TUU851968 UEQ851968 UOM851968 UYI851968 VIE851968 VSA851968 WBW851968 WLS851968 WVO851968 G917504 JC917504 SY917504 ACU917504 AMQ917504 AWM917504 BGI917504 BQE917504 CAA917504 CJW917504 CTS917504 DDO917504 DNK917504 DXG917504 EHC917504 EQY917504 FAU917504 FKQ917504 FUM917504 GEI917504 GOE917504 GYA917504 HHW917504 HRS917504 IBO917504 ILK917504 IVG917504 JFC917504 JOY917504 JYU917504 KIQ917504 KSM917504 LCI917504 LME917504 LWA917504 MFW917504 MPS917504 MZO917504 NJK917504 NTG917504 ODC917504 OMY917504 OWU917504 PGQ917504 PQM917504 QAI917504 QKE917504 QUA917504 RDW917504 RNS917504 RXO917504 SHK917504 SRG917504 TBC917504 TKY917504 TUU917504 UEQ917504 UOM917504 UYI917504 VIE917504 VSA917504 WBW917504 WLS917504 WVO917504 G983040 JC983040 SY983040 ACU983040 AMQ983040 AWM983040 BGI983040 BQE983040 CAA983040 CJW983040 CTS983040 DDO983040 DNK983040 DXG983040 EHC983040 EQY983040 FAU983040 FKQ983040 FUM983040 GEI983040 GOE983040 GYA983040 HHW983040 HRS983040 IBO983040 ILK983040 IVG983040 JFC983040 JOY983040 JYU983040 KIQ983040 KSM983040 LCI983040 LME983040 LWA983040 MFW983040 MPS983040 MZO983040 NJK983040 NTG983040 ODC983040 OMY983040 OWU983040 PGQ983040 PQM983040 QAI983040 QKE983040 QUA983040 RDW983040 RNS983040 RXO983040 SHK983040 SRG983040 TBC983040 TKY983040 TUU983040 UEQ983040 UOM983040 UYI983040 VIE983040 VSA983040 WBW983040 WLS983040 WVO983040 G65566 JC65566 SY65566 ACU65566 AMQ65566 AWM65566 BGI65566 BQE65566 CAA65566 CJW65566 CTS65566 DDO65566 DNK65566 DXG65566 EHC65566 EQY65566 FAU65566 FKQ65566 FUM65566 GEI65566 GOE65566 GYA65566 HHW65566 HRS65566 IBO65566 ILK65566 IVG65566 JFC65566 JOY65566 JYU65566 KIQ65566 KSM65566 LCI65566 LME65566 LWA65566 MFW65566 MPS65566 MZO65566 NJK65566 NTG65566 ODC65566 OMY65566 OWU65566 PGQ65566 PQM65566 QAI65566 QKE65566 QUA65566 RDW65566 RNS65566 RXO65566 SHK65566 SRG65566 TBC65566 TKY65566 TUU65566 UEQ65566 UOM65566 UYI65566 VIE65566 VSA65566 WBW65566 WLS65566 WVO65566 G131102 JC131102 SY131102 ACU131102 AMQ131102 AWM131102 BGI131102 BQE131102 CAA131102 CJW131102 CTS131102 DDO131102 DNK131102 DXG131102 EHC131102 EQY131102 FAU131102 FKQ131102 FUM131102 GEI131102 GOE131102 GYA131102 HHW131102 HRS131102 IBO131102 ILK131102 IVG131102 JFC131102 JOY131102 JYU131102 KIQ131102 KSM131102 LCI131102 LME131102 LWA131102 MFW131102 MPS131102 MZO131102 NJK131102 NTG131102 ODC131102 OMY131102 OWU131102 PGQ131102 PQM131102 QAI131102 QKE131102 QUA131102 RDW131102 RNS131102 RXO131102 SHK131102 SRG131102 TBC131102 TKY131102 TUU131102 UEQ131102 UOM131102 UYI131102 VIE131102 VSA131102 WBW131102 WLS131102 WVO131102 G196638 JC196638 SY196638 ACU196638 AMQ196638 AWM196638 BGI196638 BQE196638 CAA196638 CJW196638 CTS196638 DDO196638 DNK196638 DXG196638 EHC196638 EQY196638 FAU196638 FKQ196638 FUM196638 GEI196638 GOE196638 GYA196638 HHW196638 HRS196638 IBO196638 ILK196638 IVG196638 JFC196638 JOY196638 JYU196638 KIQ196638 KSM196638 LCI196638 LME196638 LWA196638 MFW196638 MPS196638 MZO196638 NJK196638 NTG196638 ODC196638 OMY196638 OWU196638 PGQ196638 PQM196638 QAI196638 QKE196638 QUA196638 RDW196638 RNS196638 RXO196638 SHK196638 SRG196638 TBC196638 TKY196638 TUU196638 UEQ196638 UOM196638 UYI196638 VIE196638 VSA196638 WBW196638 WLS196638 WVO196638 G262174 JC262174 SY262174 ACU262174 AMQ262174 AWM262174 BGI262174 BQE262174 CAA262174 CJW262174 CTS262174 DDO262174 DNK262174 DXG262174 EHC262174 EQY262174 FAU262174 FKQ262174 FUM262174 GEI262174 GOE262174 GYA262174 HHW262174 HRS262174 IBO262174 ILK262174 IVG262174 JFC262174 JOY262174 JYU262174 KIQ262174 KSM262174 LCI262174 LME262174 LWA262174 MFW262174 MPS262174 MZO262174 NJK262174 NTG262174 ODC262174 OMY262174 OWU262174 PGQ262174 PQM262174 QAI262174 QKE262174 QUA262174 RDW262174 RNS262174 RXO262174 SHK262174 SRG262174 TBC262174 TKY262174 TUU262174 UEQ262174 UOM262174 UYI262174 VIE262174 VSA262174 WBW262174 WLS262174 WVO262174 G327710 JC327710 SY327710 ACU327710 AMQ327710 AWM327710 BGI327710 BQE327710 CAA327710 CJW327710 CTS327710 DDO327710 DNK327710 DXG327710 EHC327710 EQY327710 FAU327710 FKQ327710 FUM327710 GEI327710 GOE327710 GYA327710 HHW327710 HRS327710 IBO327710 ILK327710 IVG327710 JFC327710 JOY327710 JYU327710 KIQ327710 KSM327710 LCI327710 LME327710 LWA327710 MFW327710 MPS327710 MZO327710 NJK327710 NTG327710 ODC327710 OMY327710 OWU327710 PGQ327710 PQM327710 QAI327710 QKE327710 QUA327710 RDW327710 RNS327710 RXO327710 SHK327710 SRG327710 TBC327710 TKY327710 TUU327710 UEQ327710 UOM327710 UYI327710 VIE327710 VSA327710 WBW327710 WLS327710 WVO327710 G393246 JC393246 SY393246 ACU393246 AMQ393246 AWM393246 BGI393246 BQE393246 CAA393246 CJW393246 CTS393246 DDO393246 DNK393246 DXG393246 EHC393246 EQY393246 FAU393246 FKQ393246 FUM393246 GEI393246 GOE393246 GYA393246 HHW393246 HRS393246 IBO393246 ILK393246 IVG393246 JFC393246 JOY393246 JYU393246 KIQ393246 KSM393246 LCI393246 LME393246 LWA393246 MFW393246 MPS393246 MZO393246 NJK393246 NTG393246 ODC393246 OMY393246 OWU393246 PGQ393246 PQM393246 QAI393246 QKE393246 QUA393246 RDW393246 RNS393246 RXO393246 SHK393246 SRG393246 TBC393246 TKY393246 TUU393246 UEQ393246 UOM393246 UYI393246 VIE393246 VSA393246 WBW393246 WLS393246 WVO393246 G458782 JC458782 SY458782 ACU458782 AMQ458782 AWM458782 BGI458782 BQE458782 CAA458782 CJW458782 CTS458782 DDO458782 DNK458782 DXG458782 EHC458782 EQY458782 FAU458782 FKQ458782 FUM458782 GEI458782 GOE458782 GYA458782 HHW458782 HRS458782 IBO458782 ILK458782 IVG458782 JFC458782 JOY458782 JYU458782 KIQ458782 KSM458782 LCI458782 LME458782 LWA458782 MFW458782 MPS458782 MZO458782 NJK458782 NTG458782 ODC458782 OMY458782 OWU458782 PGQ458782 PQM458782 QAI458782 QKE458782 QUA458782 RDW458782 RNS458782 RXO458782 SHK458782 SRG458782 TBC458782 TKY458782 TUU458782 UEQ458782 UOM458782 UYI458782 VIE458782 VSA458782 WBW458782 WLS458782 WVO458782 G524318 JC524318 SY524318 ACU524318 AMQ524318 AWM524318 BGI524318 BQE524318 CAA524318 CJW524318 CTS524318 DDO524318 DNK524318 DXG524318 EHC524318 EQY524318 FAU524318 FKQ524318 FUM524318 GEI524318 GOE524318 GYA524318 HHW524318 HRS524318 IBO524318 ILK524318 IVG524318 JFC524318 JOY524318 JYU524318 KIQ524318 KSM524318 LCI524318 LME524318 LWA524318 MFW524318 MPS524318 MZO524318 NJK524318 NTG524318 ODC524318 OMY524318 OWU524318 PGQ524318 PQM524318 QAI524318 QKE524318 QUA524318 RDW524318 RNS524318 RXO524318 SHK524318 SRG524318 TBC524318 TKY524318 TUU524318 UEQ524318 UOM524318 UYI524318 VIE524318 VSA524318 WBW524318 WLS524318 WVO524318 G589854 JC589854 SY589854 ACU589854 AMQ589854 AWM589854 BGI589854 BQE589854 CAA589854 CJW589854 CTS589854 DDO589854 DNK589854 DXG589854 EHC589854 EQY589854 FAU589854 FKQ589854 FUM589854 GEI589854 GOE589854 GYA589854 HHW589854 HRS589854 IBO589854 ILK589854 IVG589854 JFC589854 JOY589854 JYU589854 KIQ589854 KSM589854 LCI589854 LME589854 LWA589854 MFW589854 MPS589854 MZO589854 NJK589854 NTG589854 ODC589854 OMY589854 OWU589854 PGQ589854 PQM589854 QAI589854 QKE589854 QUA589854 RDW589854 RNS589854 RXO589854 SHK589854 SRG589854 TBC589854 TKY589854 TUU589854 UEQ589854 UOM589854 UYI589854 VIE589854 VSA589854 WBW589854 WLS589854 WVO589854 G655390 JC655390 SY655390 ACU655390 AMQ655390 AWM655390 BGI655390 BQE655390 CAA655390 CJW655390 CTS655390 DDO655390 DNK655390 DXG655390 EHC655390 EQY655390 FAU655390 FKQ655390 FUM655390 GEI655390 GOE655390 GYA655390 HHW655390 HRS655390 IBO655390 ILK655390 IVG655390 JFC655390 JOY655390 JYU655390 KIQ655390 KSM655390 LCI655390 LME655390 LWA655390 MFW655390 MPS655390 MZO655390 NJK655390 NTG655390 ODC655390 OMY655390 OWU655390 PGQ655390 PQM655390 QAI655390 QKE655390 QUA655390 RDW655390 RNS655390 RXO655390 SHK655390 SRG655390 TBC655390 TKY655390 TUU655390 UEQ655390 UOM655390 UYI655390 VIE655390 VSA655390 WBW655390 WLS655390 WVO655390 G720926 JC720926 SY720926 ACU720926 AMQ720926 AWM720926 BGI720926 BQE720926 CAA720926 CJW720926 CTS720926 DDO720926 DNK720926 DXG720926 EHC720926 EQY720926 FAU720926 FKQ720926 FUM720926 GEI720926 GOE720926 GYA720926 HHW720926 HRS720926 IBO720926 ILK720926 IVG720926 JFC720926 JOY720926 JYU720926 KIQ720926 KSM720926 LCI720926 LME720926 LWA720926 MFW720926 MPS720926 MZO720926 NJK720926 NTG720926 ODC720926 OMY720926 OWU720926 PGQ720926 PQM720926 QAI720926 QKE720926 QUA720926 RDW720926 RNS720926 RXO720926 SHK720926 SRG720926 TBC720926 TKY720926 TUU720926 UEQ720926 UOM720926 UYI720926 VIE720926 VSA720926 WBW720926 WLS720926 WVO720926 G786462 JC786462 SY786462 ACU786462 AMQ786462 AWM786462 BGI786462 BQE786462 CAA786462 CJW786462 CTS786462 DDO786462 DNK786462 DXG786462 EHC786462 EQY786462 FAU786462 FKQ786462 FUM786462 GEI786462 GOE786462 GYA786462 HHW786462 HRS786462 IBO786462 ILK786462 IVG786462 JFC786462 JOY786462 JYU786462 KIQ786462 KSM786462 LCI786462 LME786462 LWA786462 MFW786462 MPS786462 MZO786462 NJK786462 NTG786462 ODC786462 OMY786462 OWU786462 PGQ786462 PQM786462 QAI786462 QKE786462 QUA786462 RDW786462 RNS786462 RXO786462 SHK786462 SRG786462 TBC786462 TKY786462 TUU786462 UEQ786462 UOM786462 UYI786462 VIE786462 VSA786462 WBW786462 WLS786462 WVO786462 G851998 JC851998 SY851998 ACU851998 AMQ851998 AWM851998 BGI851998 BQE851998 CAA851998 CJW851998 CTS851998 DDO851998 DNK851998 DXG851998 EHC851998 EQY851998 FAU851998 FKQ851998 FUM851998 GEI851998 GOE851998 GYA851998 HHW851998 HRS851998 IBO851998 ILK851998 IVG851998 JFC851998 JOY851998 JYU851998 KIQ851998 KSM851998 LCI851998 LME851998 LWA851998 MFW851998 MPS851998 MZO851998 NJK851998 NTG851998 ODC851998 OMY851998 OWU851998 PGQ851998 PQM851998 QAI851998 QKE851998 QUA851998 RDW851998 RNS851998 RXO851998 SHK851998 SRG851998 TBC851998 TKY851998 TUU851998 UEQ851998 UOM851998 UYI851998 VIE851998 VSA851998 WBW851998 WLS851998 WVO851998 G917534 JC917534 SY917534 ACU917534 AMQ917534 AWM917534 BGI917534 BQE917534 CAA917534 CJW917534 CTS917534 DDO917534 DNK917534 DXG917534 EHC917534 EQY917534 FAU917534 FKQ917534 FUM917534 GEI917534 GOE917534 GYA917534 HHW917534 HRS917534 IBO917534 ILK917534 IVG917534 JFC917534 JOY917534 JYU917534 KIQ917534 KSM917534 LCI917534 LME917534 LWA917534 MFW917534 MPS917534 MZO917534 NJK917534 NTG917534 ODC917534 OMY917534 OWU917534 PGQ917534 PQM917534 QAI917534 QKE917534 QUA917534 RDW917534 RNS917534 RXO917534 SHK917534 SRG917534 TBC917534 TKY917534 TUU917534 UEQ917534 UOM917534 UYI917534 VIE917534 VSA917534 WBW917534 WLS917534 WVO917534 G983070 JC983070 SY983070 ACU983070 AMQ983070 AWM983070 BGI983070 BQE983070 CAA983070 CJW983070 CTS983070 DDO983070 DNK983070 DXG983070 EHC983070 EQY983070 FAU983070 FKQ983070 FUM983070 GEI983070 GOE983070 GYA983070 HHW983070 HRS983070 IBO983070 ILK983070 IVG983070 JFC983070 JOY983070 JYU983070 KIQ983070 KSM983070 LCI983070 LME983070 LWA983070 MFW983070 MPS983070 MZO983070 NJK983070 NTG983070 ODC983070 OMY983070 OWU983070 PGQ983070 PQM983070 QAI983070 QKE983070 QUA983070 RDW983070 RNS983070 RXO983070 SHK983070 SRG983070 TBC983070 TKY983070 TUU983070 UEQ983070 UOM983070 UYI983070 VIE983070 VSA983070 WBW983070 WLS983070 WVO983070 G65596 JC65596 SY65596 ACU65596 AMQ65596 AWM65596 BGI65596 BQE65596 CAA65596 CJW65596 CTS65596 DDO65596 DNK65596 DXG65596 EHC65596 EQY65596 FAU65596 FKQ65596 FUM65596 GEI65596 GOE65596 GYA65596 HHW65596 HRS65596 IBO65596 ILK65596 IVG65596 JFC65596 JOY65596 JYU65596 KIQ65596 KSM65596 LCI65596 LME65596 LWA65596 MFW65596 MPS65596 MZO65596 NJK65596 NTG65596 ODC65596 OMY65596 OWU65596 PGQ65596 PQM65596 QAI65596 QKE65596 QUA65596 RDW65596 RNS65596 RXO65596 SHK65596 SRG65596 TBC65596 TKY65596 TUU65596 UEQ65596 UOM65596 UYI65596 VIE65596 VSA65596 WBW65596 WLS65596 WVO65596 G131132 JC131132 SY131132 ACU131132 AMQ131132 AWM131132 BGI131132 BQE131132 CAA131132 CJW131132 CTS131132 DDO131132 DNK131132 DXG131132 EHC131132 EQY131132 FAU131132 FKQ131132 FUM131132 GEI131132 GOE131132 GYA131132 HHW131132 HRS131132 IBO131132 ILK131132 IVG131132 JFC131132 JOY131132 JYU131132 KIQ131132 KSM131132 LCI131132 LME131132 LWA131132 MFW131132 MPS131132 MZO131132 NJK131132 NTG131132 ODC131132 OMY131132 OWU131132 PGQ131132 PQM131132 QAI131132 QKE131132 QUA131132 RDW131132 RNS131132 RXO131132 SHK131132 SRG131132 TBC131132 TKY131132 TUU131132 UEQ131132 UOM131132 UYI131132 VIE131132 VSA131132 WBW131132 WLS131132 WVO131132 G196668 JC196668 SY196668 ACU196668 AMQ196668 AWM196668 BGI196668 BQE196668 CAA196668 CJW196668 CTS196668 DDO196668 DNK196668 DXG196668 EHC196668 EQY196668 FAU196668 FKQ196668 FUM196668 GEI196668 GOE196668 GYA196668 HHW196668 HRS196668 IBO196668 ILK196668 IVG196668 JFC196668 JOY196668 JYU196668 KIQ196668 KSM196668 LCI196668 LME196668 LWA196668 MFW196668 MPS196668 MZO196668 NJK196668 NTG196668 ODC196668 OMY196668 OWU196668 PGQ196668 PQM196668 QAI196668 QKE196668 QUA196668 RDW196668 RNS196668 RXO196668 SHK196668 SRG196668 TBC196668 TKY196668 TUU196668 UEQ196668 UOM196668 UYI196668 VIE196668 VSA196668 WBW196668 WLS196668 WVO196668 G262204 JC262204 SY262204 ACU262204 AMQ262204 AWM262204 BGI262204 BQE262204 CAA262204 CJW262204 CTS262204 DDO262204 DNK262204 DXG262204 EHC262204 EQY262204 FAU262204 FKQ262204 FUM262204 GEI262204 GOE262204 GYA262204 HHW262204 HRS262204 IBO262204 ILK262204 IVG262204 JFC262204 JOY262204 JYU262204 KIQ262204 KSM262204 LCI262204 LME262204 LWA262204 MFW262204 MPS262204 MZO262204 NJK262204 NTG262204 ODC262204 OMY262204 OWU262204 PGQ262204 PQM262204 QAI262204 QKE262204 QUA262204 RDW262204 RNS262204 RXO262204 SHK262204 SRG262204 TBC262204 TKY262204 TUU262204 UEQ262204 UOM262204 UYI262204 VIE262204 VSA262204 WBW262204 WLS262204 WVO262204 G327740 JC327740 SY327740 ACU327740 AMQ327740 AWM327740 BGI327740 BQE327740 CAA327740 CJW327740 CTS327740 DDO327740 DNK327740 DXG327740 EHC327740 EQY327740 FAU327740 FKQ327740 FUM327740 GEI327740 GOE327740 GYA327740 HHW327740 HRS327740 IBO327740 ILK327740 IVG327740 JFC327740 JOY327740 JYU327740 KIQ327740 KSM327740 LCI327740 LME327740 LWA327740 MFW327740 MPS327740 MZO327740 NJK327740 NTG327740 ODC327740 OMY327740 OWU327740 PGQ327740 PQM327740 QAI327740 QKE327740 QUA327740 RDW327740 RNS327740 RXO327740 SHK327740 SRG327740 TBC327740 TKY327740 TUU327740 UEQ327740 UOM327740 UYI327740 VIE327740 VSA327740 WBW327740 WLS327740 WVO327740 G393276 JC393276 SY393276 ACU393276 AMQ393276 AWM393276 BGI393276 BQE393276 CAA393276 CJW393276 CTS393276 DDO393276 DNK393276 DXG393276 EHC393276 EQY393276 FAU393276 FKQ393276 FUM393276 GEI393276 GOE393276 GYA393276 HHW393276 HRS393276 IBO393276 ILK393276 IVG393276 JFC393276 JOY393276 JYU393276 KIQ393276 KSM393276 LCI393276 LME393276 LWA393276 MFW393276 MPS393276 MZO393276 NJK393276 NTG393276 ODC393276 OMY393276 OWU393276 PGQ393276 PQM393276 QAI393276 QKE393276 QUA393276 RDW393276 RNS393276 RXO393276 SHK393276 SRG393276 TBC393276 TKY393276 TUU393276 UEQ393276 UOM393276 UYI393276 VIE393276 VSA393276 WBW393276 WLS393276 WVO393276 G458812 JC458812 SY458812 ACU458812 AMQ458812 AWM458812 BGI458812 BQE458812 CAA458812 CJW458812 CTS458812 DDO458812 DNK458812 DXG458812 EHC458812 EQY458812 FAU458812 FKQ458812 FUM458812 GEI458812 GOE458812 GYA458812 HHW458812 HRS458812 IBO458812 ILK458812 IVG458812 JFC458812 JOY458812 JYU458812 KIQ458812 KSM458812 LCI458812 LME458812 LWA458812 MFW458812 MPS458812 MZO458812 NJK458812 NTG458812 ODC458812 OMY458812 OWU458812 PGQ458812 PQM458812 QAI458812 QKE458812 QUA458812 RDW458812 RNS458812 RXO458812 SHK458812 SRG458812 TBC458812 TKY458812 TUU458812 UEQ458812 UOM458812 UYI458812 VIE458812 VSA458812 WBW458812 WLS458812 WVO458812 G524348 JC524348 SY524348 ACU524348 AMQ524348 AWM524348 BGI524348 BQE524348 CAA524348 CJW524348 CTS524348 DDO524348 DNK524348 DXG524348 EHC524348 EQY524348 FAU524348 FKQ524348 FUM524348 GEI524348 GOE524348 GYA524348 HHW524348 HRS524348 IBO524348 ILK524348 IVG524348 JFC524348 JOY524348 JYU524348 KIQ524348 KSM524348 LCI524348 LME524348 LWA524348 MFW524348 MPS524348 MZO524348 NJK524348 NTG524348 ODC524348 OMY524348 OWU524348 PGQ524348 PQM524348 QAI524348 QKE524348 QUA524348 RDW524348 RNS524348 RXO524348 SHK524348 SRG524348 TBC524348 TKY524348 TUU524348 UEQ524348 UOM524348 UYI524348 VIE524348 VSA524348 WBW524348 WLS524348 WVO524348 G589884 JC589884 SY589884 ACU589884 AMQ589884 AWM589884 BGI589884 BQE589884 CAA589884 CJW589884 CTS589884 DDO589884 DNK589884 DXG589884 EHC589884 EQY589884 FAU589884 FKQ589884 FUM589884 GEI589884 GOE589884 GYA589884 HHW589884 HRS589884 IBO589884 ILK589884 IVG589884 JFC589884 JOY589884 JYU589884 KIQ589884 KSM589884 LCI589884 LME589884 LWA589884 MFW589884 MPS589884 MZO589884 NJK589884 NTG589884 ODC589884 OMY589884 OWU589884 PGQ589884 PQM589884 QAI589884 QKE589884 QUA589884 RDW589884 RNS589884 RXO589884 SHK589884 SRG589884 TBC589884 TKY589884 TUU589884 UEQ589884 UOM589884 UYI589884 VIE589884 VSA589884 WBW589884 WLS589884 WVO589884 G655420 JC655420 SY655420 ACU655420 AMQ655420 AWM655420 BGI655420 BQE655420 CAA655420 CJW655420 CTS655420 DDO655420 DNK655420 DXG655420 EHC655420 EQY655420 FAU655420 FKQ655420 FUM655420 GEI655420 GOE655420 GYA655420 HHW655420 HRS655420 IBO655420 ILK655420 IVG655420 JFC655420 JOY655420 JYU655420 KIQ655420 KSM655420 LCI655420 LME655420 LWA655420 MFW655420 MPS655420 MZO655420 NJK655420 NTG655420 ODC655420 OMY655420 OWU655420 PGQ655420 PQM655420 QAI655420 QKE655420 QUA655420 RDW655420 RNS655420 RXO655420 SHK655420 SRG655420 TBC655420 TKY655420 TUU655420 UEQ655420 UOM655420 UYI655420 VIE655420 VSA655420 WBW655420 WLS655420 WVO655420 G720956 JC720956 SY720956 ACU720956 AMQ720956 AWM720956 BGI720956 BQE720956 CAA720956 CJW720956 CTS720956 DDO720956 DNK720956 DXG720956 EHC720956 EQY720956 FAU720956 FKQ720956 FUM720956 GEI720956 GOE720956 GYA720956 HHW720956 HRS720956 IBO720956 ILK720956 IVG720956 JFC720956 JOY720956 JYU720956 KIQ720956 KSM720956 LCI720956 LME720956 LWA720956 MFW720956 MPS720956 MZO720956 NJK720956 NTG720956 ODC720956 OMY720956 OWU720956 PGQ720956 PQM720956 QAI720956 QKE720956 QUA720956 RDW720956 RNS720956 RXO720956 SHK720956 SRG720956 TBC720956 TKY720956 TUU720956 UEQ720956 UOM720956 UYI720956 VIE720956 VSA720956 WBW720956 WLS720956 WVO720956 G786492 JC786492 SY786492 ACU786492 AMQ786492 AWM786492 BGI786492 BQE786492 CAA786492 CJW786492 CTS786492 DDO786492 DNK786492 DXG786492 EHC786492 EQY786492 FAU786492 FKQ786492 FUM786492 GEI786492 GOE786492 GYA786492 HHW786492 HRS786492 IBO786492 ILK786492 IVG786492 JFC786492 JOY786492 JYU786492 KIQ786492 KSM786492 LCI786492 LME786492 LWA786492 MFW786492 MPS786492 MZO786492 NJK786492 NTG786492 ODC786492 OMY786492 OWU786492 PGQ786492 PQM786492 QAI786492 QKE786492 QUA786492 RDW786492 RNS786492 RXO786492 SHK786492 SRG786492 TBC786492 TKY786492 TUU786492 UEQ786492 UOM786492 UYI786492 VIE786492 VSA786492 WBW786492 WLS786492 WVO786492 G852028 JC852028 SY852028 ACU852028 AMQ852028 AWM852028 BGI852028 BQE852028 CAA852028 CJW852028 CTS852028 DDO852028 DNK852028 DXG852028 EHC852028 EQY852028 FAU852028 FKQ852028 FUM852028 GEI852028 GOE852028 GYA852028 HHW852028 HRS852028 IBO852028 ILK852028 IVG852028 JFC852028 JOY852028 JYU852028 KIQ852028 KSM852028 LCI852028 LME852028 LWA852028 MFW852028 MPS852028 MZO852028 NJK852028 NTG852028 ODC852028 OMY852028 OWU852028 PGQ852028 PQM852028 QAI852028 QKE852028 QUA852028 RDW852028 RNS852028 RXO852028 SHK852028 SRG852028 TBC852028 TKY852028 TUU852028 UEQ852028 UOM852028 UYI852028 VIE852028 VSA852028 WBW852028 WLS852028 WVO852028 G917564 JC917564 SY917564 ACU917564 AMQ917564 AWM917564 BGI917564 BQE917564 CAA917564 CJW917564 CTS917564 DDO917564 DNK917564 DXG917564 EHC917564 EQY917564 FAU917564 FKQ917564 FUM917564 GEI917564 GOE917564 GYA917564 HHW917564 HRS917564 IBO917564 ILK917564 IVG917564 JFC917564 JOY917564 JYU917564 KIQ917564 KSM917564 LCI917564 LME917564 LWA917564 MFW917564 MPS917564 MZO917564 NJK917564 NTG917564 ODC917564 OMY917564 OWU917564 PGQ917564 PQM917564 QAI917564 QKE917564 QUA917564 RDW917564 RNS917564 RXO917564 SHK917564 SRG917564 TBC917564 TKY917564 TUU917564 UEQ917564 UOM917564 UYI917564 VIE917564 VSA917564 WBW917564 WLS917564 WVO917564 G983100 JC983100 SY983100 ACU983100 AMQ983100 AWM983100 BGI983100 BQE983100 CAA983100 CJW983100 CTS983100 DDO983100 DNK983100 DXG983100 EHC983100 EQY983100 FAU983100 FKQ983100 FUM983100 GEI983100 GOE983100 GYA983100 HHW983100 HRS983100 IBO983100 ILK983100 IVG983100 JFC983100 JOY983100 JYU983100 KIQ983100 KSM983100 LCI983100 LME983100 LWA983100 MFW983100 MPS983100 MZO983100 NJK983100 NTG983100 ODC983100 OMY983100 OWU983100 PGQ983100 PQM983100 QAI983100 QKE983100 QUA983100 RDW983100 RNS983100 RXO983100 SHK983100 SRG983100 TBC983100 TKY983100 TUU983100 UEQ983100 UOM983100 UYI983100 VIE983100 VSA983100 WBW983100 WLS983100 WVO983100 G31 JC31 SY31 ACU31 AMQ31 AWM31 BGI31 BQE31 CAA31 CJW31 CTS31 DDO31 DNK31 DXG31 EHC31 EQY31 FAU31 FKQ31 FUM31 GEI31 GOE31 GYA31 HHW31 HRS31 IBO31 ILK31 IVG31 JFC31 JOY31 JYU31 KIQ31 KSM31 LCI31 LME31 LWA31 MFW31 MPS31 MZO31 NJK31 NTG31 ODC31 OMY31 OWU31 PGQ31 PQM31 QAI31 QKE31 QUA31 RDW31 RNS31 RXO31 SHK31 SRG31 TBC31 TKY31 TUU31 UEQ31 UOM31 UYI31 VIE31 VSA31 WBW31 WLS31 WVO31 G65506 JC65506 SY65506 ACU65506 AMQ65506 AWM65506 BGI65506 BQE65506 CAA65506 CJW65506 CTS65506 DDO65506 DNK65506 DXG65506 EHC65506 EQY65506 FAU65506 FKQ65506 FUM65506 GEI65506 GOE65506 GYA65506 HHW65506 HRS65506 IBO65506 ILK65506 IVG65506 JFC65506 JOY65506 JYU65506 KIQ65506 KSM65506 LCI65506 LME65506 LWA65506 MFW65506 MPS65506 MZO65506 NJK65506 NTG65506 ODC65506 OMY65506 OWU65506 PGQ65506 PQM65506 QAI65506 QKE65506 QUA65506 RDW65506 RNS65506 RXO65506 SHK65506 SRG65506 TBC65506 TKY65506 TUU65506 UEQ65506 UOM65506 UYI65506 VIE65506 VSA65506 WBW65506 WLS65506 WVO65506 G131042 JC131042 SY131042 ACU131042 AMQ131042 AWM131042 BGI131042 BQE131042 CAA131042 CJW131042 CTS131042 DDO131042 DNK131042 DXG131042 EHC131042 EQY131042 FAU131042 FKQ131042 FUM131042 GEI131042 GOE131042 GYA131042 HHW131042 HRS131042 IBO131042 ILK131042 IVG131042 JFC131042 JOY131042 JYU131042 KIQ131042 KSM131042 LCI131042 LME131042 LWA131042 MFW131042 MPS131042 MZO131042 NJK131042 NTG131042 ODC131042 OMY131042 OWU131042 PGQ131042 PQM131042 QAI131042 QKE131042 QUA131042 RDW131042 RNS131042 RXO131042 SHK131042 SRG131042 TBC131042 TKY131042 TUU131042 UEQ131042 UOM131042 UYI131042 VIE131042 VSA131042 WBW131042 WLS131042 WVO131042 G196578 JC196578 SY196578 ACU196578 AMQ196578 AWM196578 BGI196578 BQE196578 CAA196578 CJW196578 CTS196578 DDO196578 DNK196578 DXG196578 EHC196578 EQY196578 FAU196578 FKQ196578 FUM196578 GEI196578 GOE196578 GYA196578 HHW196578 HRS196578 IBO196578 ILK196578 IVG196578 JFC196578 JOY196578 JYU196578 KIQ196578 KSM196578 LCI196578 LME196578 LWA196578 MFW196578 MPS196578 MZO196578 NJK196578 NTG196578 ODC196578 OMY196578 OWU196578 PGQ196578 PQM196578 QAI196578 QKE196578 QUA196578 RDW196578 RNS196578 RXO196578 SHK196578 SRG196578 TBC196578 TKY196578 TUU196578 UEQ196578 UOM196578 UYI196578 VIE196578 VSA196578 WBW196578 WLS196578 WVO196578 G262114 JC262114 SY262114 ACU262114 AMQ262114 AWM262114 BGI262114 BQE262114 CAA262114 CJW262114 CTS262114 DDO262114 DNK262114 DXG262114 EHC262114 EQY262114 FAU262114 FKQ262114 FUM262114 GEI262114 GOE262114 GYA262114 HHW262114 HRS262114 IBO262114 ILK262114 IVG262114 JFC262114 JOY262114 JYU262114 KIQ262114 KSM262114 LCI262114 LME262114 LWA262114 MFW262114 MPS262114 MZO262114 NJK262114 NTG262114 ODC262114 OMY262114 OWU262114 PGQ262114 PQM262114 QAI262114 QKE262114 QUA262114 RDW262114 RNS262114 RXO262114 SHK262114 SRG262114 TBC262114 TKY262114 TUU262114 UEQ262114 UOM262114 UYI262114 VIE262114 VSA262114 WBW262114 WLS262114 WVO262114 G327650 JC327650 SY327650 ACU327650 AMQ327650 AWM327650 BGI327650 BQE327650 CAA327650 CJW327650 CTS327650 DDO327650 DNK327650 DXG327650 EHC327650 EQY327650 FAU327650 FKQ327650 FUM327650 GEI327650 GOE327650 GYA327650 HHW327650 HRS327650 IBO327650 ILK327650 IVG327650 JFC327650 JOY327650 JYU327650 KIQ327650 KSM327650 LCI327650 LME327650 LWA327650 MFW327650 MPS327650 MZO327650 NJK327650 NTG327650 ODC327650 OMY327650 OWU327650 PGQ327650 PQM327650 QAI327650 QKE327650 QUA327650 RDW327650 RNS327650 RXO327650 SHK327650 SRG327650 TBC327650 TKY327650 TUU327650 UEQ327650 UOM327650 UYI327650 VIE327650 VSA327650 WBW327650 WLS327650 WVO327650 G393186 JC393186 SY393186 ACU393186 AMQ393186 AWM393186 BGI393186 BQE393186 CAA393186 CJW393186 CTS393186 DDO393186 DNK393186 DXG393186 EHC393186 EQY393186 FAU393186 FKQ393186 FUM393186 GEI393186 GOE393186 GYA393186 HHW393186 HRS393186 IBO393186 ILK393186 IVG393186 JFC393186 JOY393186 JYU393186 KIQ393186 KSM393186 LCI393186 LME393186 LWA393186 MFW393186 MPS393186 MZO393186 NJK393186 NTG393186 ODC393186 OMY393186 OWU393186 PGQ393186 PQM393186 QAI393186 QKE393186 QUA393186 RDW393186 RNS393186 RXO393186 SHK393186 SRG393186 TBC393186 TKY393186 TUU393186 UEQ393186 UOM393186 UYI393186 VIE393186 VSA393186 WBW393186 WLS393186 WVO393186 G458722 JC458722 SY458722 ACU458722 AMQ458722 AWM458722 BGI458722 BQE458722 CAA458722 CJW458722 CTS458722 DDO458722 DNK458722 DXG458722 EHC458722 EQY458722 FAU458722 FKQ458722 FUM458722 GEI458722 GOE458722 GYA458722 HHW458722 HRS458722 IBO458722 ILK458722 IVG458722 JFC458722 JOY458722 JYU458722 KIQ458722 KSM458722 LCI458722 LME458722 LWA458722 MFW458722 MPS458722 MZO458722 NJK458722 NTG458722 ODC458722 OMY458722 OWU458722 PGQ458722 PQM458722 QAI458722 QKE458722 QUA458722 RDW458722 RNS458722 RXO458722 SHK458722 SRG458722 TBC458722 TKY458722 TUU458722 UEQ458722 UOM458722 UYI458722 VIE458722 VSA458722 WBW458722 WLS458722 WVO458722 G524258 JC524258 SY524258 ACU524258 AMQ524258 AWM524258 BGI524258 BQE524258 CAA524258 CJW524258 CTS524258 DDO524258 DNK524258 DXG524258 EHC524258 EQY524258 FAU524258 FKQ524258 FUM524258 GEI524258 GOE524258 GYA524258 HHW524258 HRS524258 IBO524258 ILK524258 IVG524258 JFC524258 JOY524258 JYU524258 KIQ524258 KSM524258 LCI524258 LME524258 LWA524258 MFW524258 MPS524258 MZO524258 NJK524258 NTG524258 ODC524258 OMY524258 OWU524258 PGQ524258 PQM524258 QAI524258 QKE524258 QUA524258 RDW524258 RNS524258 RXO524258 SHK524258 SRG524258 TBC524258 TKY524258 TUU524258 UEQ524258 UOM524258 UYI524258 VIE524258 VSA524258 WBW524258 WLS524258 WVO524258 G589794 JC589794 SY589794 ACU589794 AMQ589794 AWM589794 BGI589794 BQE589794 CAA589794 CJW589794 CTS589794 DDO589794 DNK589794 DXG589794 EHC589794 EQY589794 FAU589794 FKQ589794 FUM589794 GEI589794 GOE589794 GYA589794 HHW589794 HRS589794 IBO589794 ILK589794 IVG589794 JFC589794 JOY589794 JYU589794 KIQ589794 KSM589794 LCI589794 LME589794 LWA589794 MFW589794 MPS589794 MZO589794 NJK589794 NTG589794 ODC589794 OMY589794 OWU589794 PGQ589794 PQM589794 QAI589794 QKE589794 QUA589794 RDW589794 RNS589794 RXO589794 SHK589794 SRG589794 TBC589794 TKY589794 TUU589794 UEQ589794 UOM589794 UYI589794 VIE589794 VSA589794 WBW589794 WLS589794 WVO589794 G655330 JC655330 SY655330 ACU655330 AMQ655330 AWM655330 BGI655330 BQE655330 CAA655330 CJW655330 CTS655330 DDO655330 DNK655330 DXG655330 EHC655330 EQY655330 FAU655330 FKQ655330 FUM655330 GEI655330 GOE655330 GYA655330 HHW655330 HRS655330 IBO655330 ILK655330 IVG655330 JFC655330 JOY655330 JYU655330 KIQ655330 KSM655330 LCI655330 LME655330 LWA655330 MFW655330 MPS655330 MZO655330 NJK655330 NTG655330 ODC655330 OMY655330 OWU655330 PGQ655330 PQM655330 QAI655330 QKE655330 QUA655330 RDW655330 RNS655330 RXO655330 SHK655330 SRG655330 TBC655330 TKY655330 TUU655330 UEQ655330 UOM655330 UYI655330 VIE655330 VSA655330 WBW655330 WLS655330 WVO655330 G720866 JC720866 SY720866 ACU720866 AMQ720866 AWM720866 BGI720866 BQE720866 CAA720866 CJW720866 CTS720866 DDO720866 DNK720866 DXG720866 EHC720866 EQY720866 FAU720866 FKQ720866 FUM720866 GEI720866 GOE720866 GYA720866 HHW720866 HRS720866 IBO720866 ILK720866 IVG720866 JFC720866 JOY720866 JYU720866 KIQ720866 KSM720866 LCI720866 LME720866 LWA720866 MFW720866 MPS720866 MZO720866 NJK720866 NTG720866 ODC720866 OMY720866 OWU720866 PGQ720866 PQM720866 QAI720866 QKE720866 QUA720866 RDW720866 RNS720866 RXO720866 SHK720866 SRG720866 TBC720866 TKY720866 TUU720866 UEQ720866 UOM720866 UYI720866 VIE720866 VSA720866 WBW720866 WLS720866 WVO720866 G786402 JC786402 SY786402 ACU786402 AMQ786402 AWM786402 BGI786402 BQE786402 CAA786402 CJW786402 CTS786402 DDO786402 DNK786402 DXG786402 EHC786402 EQY786402 FAU786402 FKQ786402 FUM786402 GEI786402 GOE786402 GYA786402 HHW786402 HRS786402 IBO786402 ILK786402 IVG786402 JFC786402 JOY786402 JYU786402 KIQ786402 KSM786402 LCI786402 LME786402 LWA786402 MFW786402 MPS786402 MZO786402 NJK786402 NTG786402 ODC786402 OMY786402 OWU786402 PGQ786402 PQM786402 QAI786402 QKE786402 QUA786402 RDW786402 RNS786402 RXO786402 SHK786402 SRG786402 TBC786402 TKY786402 TUU786402 UEQ786402 UOM786402 UYI786402 VIE786402 VSA786402 WBW786402 WLS786402 WVO786402 G851938 JC851938 SY851938 ACU851938 AMQ851938 AWM851938 BGI851938 BQE851938 CAA851938 CJW851938 CTS851938 DDO851938 DNK851938 DXG851938 EHC851938 EQY851938 FAU851938 FKQ851938 FUM851938 GEI851938 GOE851938 GYA851938 HHW851938 HRS851938 IBO851938 ILK851938 IVG851938 JFC851938 JOY851938 JYU851938 KIQ851938 KSM851938 LCI851938 LME851938 LWA851938 MFW851938 MPS851938 MZO851938 NJK851938 NTG851938 ODC851938 OMY851938 OWU851938 PGQ851938 PQM851938 QAI851938 QKE851938 QUA851938 RDW851938 RNS851938 RXO851938 SHK851938 SRG851938 TBC851938 TKY851938 TUU851938 UEQ851938 UOM851938 UYI851938 VIE851938 VSA851938 WBW851938 WLS851938 WVO851938 G917474 JC917474 SY917474 ACU917474 AMQ917474 AWM917474 BGI917474 BQE917474 CAA917474 CJW917474 CTS917474 DDO917474 DNK917474 DXG917474 EHC917474 EQY917474 FAU917474 FKQ917474 FUM917474 GEI917474 GOE917474 GYA917474 HHW917474 HRS917474 IBO917474 ILK917474 IVG917474 JFC917474 JOY917474 JYU917474 KIQ917474 KSM917474 LCI917474 LME917474 LWA917474 MFW917474 MPS917474 MZO917474 NJK917474 NTG917474 ODC917474 OMY917474 OWU917474 PGQ917474 PQM917474 QAI917474 QKE917474 QUA917474 RDW917474 RNS917474 RXO917474 SHK917474 SRG917474 TBC917474 TKY917474 TUU917474 UEQ917474 UOM917474 UYI917474 VIE917474 VSA917474 WBW917474 WLS917474 WVO917474 G983010 JC983010 SY983010 ACU983010 AMQ983010 AWM983010 BGI983010 BQE983010 CAA983010 CJW983010 CTS983010 DDO983010 DNK983010 DXG983010 EHC983010 EQY983010 FAU983010 FKQ983010 FUM983010 GEI983010 GOE983010 GYA983010 HHW983010 HRS983010 IBO983010 ILK983010 IVG983010 JFC983010 JOY983010 JYU983010 KIQ983010 KSM983010 LCI983010 LME983010 LWA983010 MFW983010 MPS983010 MZO983010 NJK983010 NTG983010 ODC983010 OMY983010 OWU983010 PGQ983010 PQM983010 QAI983010 QKE983010 QUA983010 RDW983010 RNS983010 RXO983010 SHK983010 SRG983010 TBC983010 TKY983010 TUU983010 UEQ983010 UOM983010 UYI983010 VIE983010 VSA983010 WBW983010 WLS983010 WVO983010" xr:uid="{00000000-0002-0000-0300-000000000000}">
      <formula1>$AI$4:$AI$9</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6</xdr:col>
                    <xdr:colOff>66675</xdr:colOff>
                    <xdr:row>6</xdr:row>
                    <xdr:rowOff>19050</xdr:rowOff>
                  </from>
                  <to>
                    <xdr:col>14</xdr:col>
                    <xdr:colOff>752475</xdr:colOff>
                    <xdr:row>7</xdr:row>
                    <xdr:rowOff>19050</xdr:rowOff>
                  </to>
                </anchor>
              </controlPr>
            </control>
          </mc:Choice>
        </mc:AlternateContent>
        <mc:AlternateContent xmlns:mc="http://schemas.openxmlformats.org/markup-compatibility/2006">
          <mc:Choice Requires="x14">
            <control shapeId="2050" r:id="rId5" name="Drop Down 2">
              <controlPr defaultSize="0" autoLine="0" autoPict="0">
                <anchor moveWithCells="1">
                  <from>
                    <xdr:col>5</xdr:col>
                    <xdr:colOff>647700</xdr:colOff>
                    <xdr:row>8</xdr:row>
                    <xdr:rowOff>9525</xdr:rowOff>
                  </from>
                  <to>
                    <xdr:col>14</xdr:col>
                    <xdr:colOff>742950</xdr:colOff>
                    <xdr:row>9</xdr:row>
                    <xdr:rowOff>9525</xdr:rowOff>
                  </to>
                </anchor>
              </controlPr>
            </control>
          </mc:Choice>
        </mc:AlternateContent>
        <mc:AlternateContent xmlns:mc="http://schemas.openxmlformats.org/markup-compatibility/2006">
          <mc:Choice Requires="x14">
            <control shapeId="2051" r:id="rId6" name="Drop Down 3">
              <controlPr defaultSize="0" autoLine="0" autoPict="0">
                <anchor moveWithCells="1">
                  <from>
                    <xdr:col>5</xdr:col>
                    <xdr:colOff>352425</xdr:colOff>
                    <xdr:row>10</xdr:row>
                    <xdr:rowOff>9525</xdr:rowOff>
                  </from>
                  <to>
                    <xdr:col>14</xdr:col>
                    <xdr:colOff>733425</xdr:colOff>
                    <xdr:row>11</xdr:row>
                    <xdr:rowOff>9525</xdr:rowOff>
                  </to>
                </anchor>
              </controlPr>
            </control>
          </mc:Choice>
        </mc:AlternateContent>
        <mc:AlternateContent xmlns:mc="http://schemas.openxmlformats.org/markup-compatibility/2006">
          <mc:Choice Requires="x14">
            <control shapeId="2052" r:id="rId7" name="Drop Down 4">
              <controlPr defaultSize="0" autoLine="0" autoPict="0">
                <anchor moveWithCells="1">
                  <from>
                    <xdr:col>6</xdr:col>
                    <xdr:colOff>114300</xdr:colOff>
                    <xdr:row>36</xdr:row>
                    <xdr:rowOff>19050</xdr:rowOff>
                  </from>
                  <to>
                    <xdr:col>14</xdr:col>
                    <xdr:colOff>762000</xdr:colOff>
                    <xdr:row>37</xdr:row>
                    <xdr:rowOff>47625</xdr:rowOff>
                  </to>
                </anchor>
              </controlPr>
            </control>
          </mc:Choice>
        </mc:AlternateContent>
        <mc:AlternateContent xmlns:mc="http://schemas.openxmlformats.org/markup-compatibility/2006">
          <mc:Choice Requires="x14">
            <control shapeId="2053" r:id="rId8" name="Drop Down 5">
              <controlPr defaultSize="0" autoLine="0" autoPict="0">
                <anchor moveWithCells="1">
                  <from>
                    <xdr:col>5</xdr:col>
                    <xdr:colOff>657225</xdr:colOff>
                    <xdr:row>38</xdr:row>
                    <xdr:rowOff>19050</xdr:rowOff>
                  </from>
                  <to>
                    <xdr:col>14</xdr:col>
                    <xdr:colOff>742950</xdr:colOff>
                    <xdr:row>39</xdr:row>
                    <xdr:rowOff>47625</xdr:rowOff>
                  </to>
                </anchor>
              </controlPr>
            </control>
          </mc:Choice>
        </mc:AlternateContent>
        <mc:AlternateContent xmlns:mc="http://schemas.openxmlformats.org/markup-compatibility/2006">
          <mc:Choice Requires="x14">
            <control shapeId="2054" r:id="rId9" name="Drop Down 6">
              <controlPr defaultSize="0" autoLine="0" autoPict="0">
                <anchor moveWithCells="1">
                  <from>
                    <xdr:col>5</xdr:col>
                    <xdr:colOff>400050</xdr:colOff>
                    <xdr:row>40</xdr:row>
                    <xdr:rowOff>57150</xdr:rowOff>
                  </from>
                  <to>
                    <xdr:col>14</xdr:col>
                    <xdr:colOff>733425</xdr:colOff>
                    <xdr:row>41</xdr:row>
                    <xdr:rowOff>38100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W289"/>
  <sheetViews>
    <sheetView topLeftCell="K1" workbookViewId="0">
      <selection activeCell="AG3" sqref="AG3:AG5"/>
    </sheetView>
  </sheetViews>
  <sheetFormatPr defaultRowHeight="14.25" x14ac:dyDescent="0.2"/>
  <cols>
    <col min="1" max="1" width="39" customWidth="1"/>
    <col min="2" max="2" width="9.5" customWidth="1"/>
    <col min="3" max="3" width="9.25" customWidth="1"/>
    <col min="4" max="4" width="24" customWidth="1"/>
    <col min="5" max="5" width="23.25" customWidth="1"/>
    <col min="6" max="6" width="11.5" customWidth="1"/>
    <col min="7" max="7" width="19.625" bestFit="1" customWidth="1"/>
    <col min="8" max="8" width="13" customWidth="1"/>
    <col min="9" max="9" width="22.5" customWidth="1"/>
    <col min="10" max="10" width="13" customWidth="1"/>
    <col min="11" max="11" width="24" customWidth="1"/>
    <col min="12" max="12" width="2.75" customWidth="1"/>
    <col min="13" max="13" width="8.125" customWidth="1"/>
    <col min="14" max="14" width="2.375" customWidth="1"/>
    <col min="15" max="15" width="18" customWidth="1"/>
    <col min="16" max="16" width="2.25" customWidth="1"/>
    <col min="17" max="17" width="13.75" bestFit="1" customWidth="1"/>
    <col min="18" max="18" width="2.25" customWidth="1"/>
    <col min="19" max="19" width="13.75" customWidth="1"/>
    <col min="20" max="20" width="2.25" customWidth="1"/>
    <col min="21" max="21" width="21" customWidth="1"/>
    <col min="22" max="22" width="2.25" customWidth="1"/>
    <col min="23" max="23" width="21.25" customWidth="1"/>
    <col min="24" max="24" width="2.125" customWidth="1"/>
    <col min="25" max="25" width="16.75" bestFit="1" customWidth="1"/>
    <col min="26" max="26" width="2" customWidth="1"/>
    <col min="27" max="27" width="22" bestFit="1" customWidth="1"/>
    <col min="28" max="28" width="2" customWidth="1"/>
    <col min="29" max="29" width="28.375" bestFit="1" customWidth="1"/>
    <col min="30" max="30" width="2" customWidth="1"/>
    <col min="31" max="31" width="10.75" customWidth="1"/>
    <col min="32" max="32" width="2" customWidth="1"/>
    <col min="33" max="33" width="14.125" bestFit="1" customWidth="1"/>
    <col min="34" max="34" width="2" customWidth="1"/>
    <col min="35" max="35" width="15.5" bestFit="1" customWidth="1"/>
    <col min="36" max="36" width="2" customWidth="1"/>
    <col min="37" max="37" width="21" bestFit="1" customWidth="1"/>
    <col min="38" max="38" width="2.625" bestFit="1" customWidth="1"/>
    <col min="39" max="39" width="21.25" bestFit="1" customWidth="1"/>
    <col min="40" max="40" width="2" customWidth="1"/>
    <col min="44" max="44" width="22.5" bestFit="1" customWidth="1"/>
    <col min="45" max="45" width="10" customWidth="1"/>
    <col min="46" max="46" width="15.5" bestFit="1" customWidth="1"/>
    <col min="47" max="47" width="2" customWidth="1"/>
    <col min="48" max="48" width="26.5" bestFit="1" customWidth="1"/>
    <col min="49" max="49" width="2" customWidth="1"/>
  </cols>
  <sheetData>
    <row r="1" spans="1:49" ht="36" customHeight="1" thickBot="1" x14ac:dyDescent="0.3">
      <c r="A1" s="13" t="s">
        <v>221</v>
      </c>
      <c r="B1" s="220" t="s">
        <v>222</v>
      </c>
      <c r="C1" s="221"/>
      <c r="D1" s="222"/>
      <c r="E1" s="6" t="s">
        <v>223</v>
      </c>
      <c r="F1" s="6" t="s">
        <v>224</v>
      </c>
      <c r="G1" s="13" t="s">
        <v>225</v>
      </c>
      <c r="H1" s="23" t="s">
        <v>226</v>
      </c>
      <c r="I1" s="27" t="s">
        <v>227</v>
      </c>
      <c r="J1" s="27" t="s">
        <v>228</v>
      </c>
      <c r="K1" s="218" t="s">
        <v>229</v>
      </c>
      <c r="L1" s="2"/>
      <c r="M1" s="219" t="s">
        <v>230</v>
      </c>
      <c r="N1" s="3"/>
      <c r="O1" s="219" t="s">
        <v>231</v>
      </c>
      <c r="P1" s="3"/>
      <c r="Q1" s="219" t="s">
        <v>232</v>
      </c>
      <c r="R1" s="3"/>
      <c r="S1" s="219" t="s">
        <v>233</v>
      </c>
      <c r="T1" s="3"/>
      <c r="U1" s="219" t="s">
        <v>234</v>
      </c>
      <c r="V1" s="3"/>
      <c r="W1" s="219" t="s">
        <v>235</v>
      </c>
      <c r="X1" s="3"/>
      <c r="Y1" s="219" t="s">
        <v>19</v>
      </c>
      <c r="Z1" s="3"/>
      <c r="AA1" s="219" t="s">
        <v>21</v>
      </c>
      <c r="AB1" s="3"/>
      <c r="AC1" s="219" t="s">
        <v>23</v>
      </c>
      <c r="AD1" s="3"/>
      <c r="AE1" s="219" t="s">
        <v>236</v>
      </c>
      <c r="AF1" s="3"/>
      <c r="AG1" s="219" t="s">
        <v>237</v>
      </c>
      <c r="AH1" s="3"/>
      <c r="AI1" s="219" t="s">
        <v>238</v>
      </c>
      <c r="AJ1" s="3"/>
      <c r="AK1" s="219" t="s">
        <v>239</v>
      </c>
      <c r="AL1" s="3"/>
      <c r="AM1" s="219" t="s">
        <v>240</v>
      </c>
      <c r="AN1" s="3"/>
      <c r="AO1" s="219" t="s">
        <v>241</v>
      </c>
      <c r="AQ1" s="219" t="s">
        <v>242</v>
      </c>
      <c r="AR1" s="219" t="s">
        <v>243</v>
      </c>
      <c r="AS1" s="219" t="s">
        <v>244</v>
      </c>
      <c r="AT1" s="225" t="s">
        <v>245</v>
      </c>
      <c r="AU1" s="3"/>
      <c r="AV1" s="225" t="s">
        <v>246</v>
      </c>
      <c r="AW1" s="3"/>
    </row>
    <row r="2" spans="1:49" ht="14.25" customHeight="1" x14ac:dyDescent="0.25">
      <c r="A2" s="230" t="s">
        <v>247</v>
      </c>
      <c r="B2" s="14" t="s">
        <v>248</v>
      </c>
      <c r="E2" s="17" t="s">
        <v>249</v>
      </c>
      <c r="F2" s="5">
        <v>977.00400000000002</v>
      </c>
      <c r="G2" s="20" t="s">
        <v>250</v>
      </c>
      <c r="H2" s="223" t="s">
        <v>251</v>
      </c>
      <c r="I2" s="28">
        <f>_xlfn.IFNA(VLOOKUP(StopCodes,[3]!RangeStopCode,2,FALSE),"No Previous Rate")</f>
        <v>1028.5866847872001</v>
      </c>
      <c r="J2" s="29">
        <f t="shared" ref="J2:J65" si="0">IF(I2="No Previous Rate","N/A",I2/F2)</f>
        <v>1.0527968000000001</v>
      </c>
      <c r="K2" s="218"/>
      <c r="L2" s="2"/>
      <c r="M2" s="219"/>
      <c r="N2" s="3"/>
      <c r="O2" s="219"/>
      <c r="P2" s="3"/>
      <c r="Q2" s="219"/>
      <c r="R2" s="3"/>
      <c r="S2" s="219"/>
      <c r="T2" s="3"/>
      <c r="U2" s="219"/>
      <c r="V2" s="3"/>
      <c r="W2" s="219"/>
      <c r="X2" s="3"/>
      <c r="Y2" s="219"/>
      <c r="Z2" s="3"/>
      <c r="AA2" s="219"/>
      <c r="AB2" s="3"/>
      <c r="AC2" s="219"/>
      <c r="AD2" s="3"/>
      <c r="AE2" s="219"/>
      <c r="AF2" s="3"/>
      <c r="AG2" s="219"/>
      <c r="AH2" s="3"/>
      <c r="AI2" s="219"/>
      <c r="AJ2" s="3"/>
      <c r="AK2" s="219"/>
      <c r="AL2" s="3"/>
      <c r="AM2" s="219"/>
      <c r="AN2" s="3"/>
      <c r="AO2" s="219"/>
      <c r="AQ2" s="219"/>
      <c r="AR2" s="219"/>
      <c r="AS2" s="219"/>
      <c r="AT2" s="225"/>
      <c r="AU2" s="3"/>
      <c r="AV2" s="225"/>
      <c r="AW2" s="3"/>
    </row>
    <row r="3" spans="1:49" ht="14.25" customHeight="1" x14ac:dyDescent="0.25">
      <c r="A3" s="213"/>
      <c r="B3" s="15" t="s">
        <v>252</v>
      </c>
      <c r="E3" s="18" t="s">
        <v>253</v>
      </c>
      <c r="F3" s="4">
        <v>1145.712</v>
      </c>
      <c r="G3" s="21" t="s">
        <v>250</v>
      </c>
      <c r="H3" s="224"/>
      <c r="I3" s="28">
        <f>_xlfn.IFNA(VLOOKUP(StopCodes,[3]!RangeStopCode,2,FALSE),"No Previous Rate")</f>
        <v>1206.2019273216001</v>
      </c>
      <c r="J3" s="29">
        <f t="shared" si="0"/>
        <v>1.0527968000000001</v>
      </c>
      <c r="K3" s="2"/>
      <c r="L3" s="2"/>
      <c r="M3" s="3"/>
      <c r="N3" s="3"/>
      <c r="O3" s="3"/>
      <c r="P3" s="3"/>
      <c r="Q3" s="3"/>
      <c r="R3" s="3"/>
      <c r="S3" s="3"/>
      <c r="T3" s="3"/>
      <c r="U3" s="3"/>
      <c r="V3" s="3"/>
      <c r="W3" s="3"/>
      <c r="X3" s="3"/>
      <c r="Y3" s="3"/>
      <c r="Z3" s="3"/>
      <c r="AA3" s="3"/>
      <c r="AB3" s="3"/>
      <c r="AC3" s="3"/>
      <c r="AD3" s="3"/>
      <c r="AE3" s="3"/>
      <c r="AF3" s="3"/>
      <c r="AG3" s="3"/>
      <c r="AH3" s="3"/>
      <c r="AI3" s="3"/>
      <c r="AJ3" s="3"/>
      <c r="AK3" s="3"/>
      <c r="AL3" s="3"/>
      <c r="AM3" s="3" t="s">
        <v>254</v>
      </c>
      <c r="AN3" s="3">
        <v>1</v>
      </c>
      <c r="AU3" s="3"/>
      <c r="AW3" s="3"/>
    </row>
    <row r="4" spans="1:49" ht="14.25" customHeight="1" x14ac:dyDescent="0.25">
      <c r="A4" s="213"/>
      <c r="B4" s="15" t="s">
        <v>255</v>
      </c>
      <c r="E4" s="18" t="s">
        <v>256</v>
      </c>
      <c r="F4" s="4">
        <v>2426.1839999999997</v>
      </c>
      <c r="G4" s="21" t="s">
        <v>250</v>
      </c>
      <c r="H4" s="224"/>
      <c r="I4" s="28">
        <f>_xlfn.IFNA(VLOOKUP(StopCodes,[3]!RangeStopCode,2,FALSE),"No Previous Rate")</f>
        <v>2554.2787514112001</v>
      </c>
      <c r="J4" s="29">
        <f t="shared" si="0"/>
        <v>1.0527968000000001</v>
      </c>
      <c r="K4" s="1" t="s">
        <v>257</v>
      </c>
      <c r="L4" s="1">
        <v>1</v>
      </c>
      <c r="M4" s="1">
        <v>150</v>
      </c>
      <c r="N4" s="1">
        <v>1</v>
      </c>
      <c r="O4" s="1" t="s">
        <v>258</v>
      </c>
      <c r="P4" s="1">
        <v>1</v>
      </c>
      <c r="Q4" s="1"/>
      <c r="R4" s="1"/>
      <c r="S4" s="1" t="s">
        <v>259</v>
      </c>
      <c r="T4" s="1">
        <v>5</v>
      </c>
      <c r="U4" s="1" t="s">
        <v>260</v>
      </c>
      <c r="V4" s="1">
        <v>5</v>
      </c>
      <c r="W4" s="1" t="s">
        <v>261</v>
      </c>
      <c r="X4" s="1"/>
      <c r="Y4" s="1" t="s">
        <v>20</v>
      </c>
      <c r="Z4" s="1">
        <v>2</v>
      </c>
      <c r="AA4" s="1" t="s">
        <v>22</v>
      </c>
      <c r="AB4" s="1">
        <v>1</v>
      </c>
      <c r="AC4" s="1" t="s">
        <v>20</v>
      </c>
      <c r="AD4" s="1"/>
      <c r="AE4" s="1" t="s">
        <v>262</v>
      </c>
      <c r="AF4" s="1">
        <v>1</v>
      </c>
      <c r="AG4" s="1" t="s">
        <v>20</v>
      </c>
      <c r="AH4" s="1">
        <v>5</v>
      </c>
      <c r="AI4" s="1" t="s">
        <v>263</v>
      </c>
      <c r="AJ4" s="1">
        <v>5</v>
      </c>
      <c r="AK4" s="1" t="s">
        <v>264</v>
      </c>
      <c r="AL4" s="1">
        <v>10</v>
      </c>
      <c r="AM4" s="1" t="s">
        <v>265</v>
      </c>
      <c r="AN4" s="1">
        <v>5</v>
      </c>
      <c r="AO4" s="1" t="s">
        <v>266</v>
      </c>
      <c r="AQ4" t="s">
        <v>267</v>
      </c>
      <c r="AR4" t="str">
        <f>A2</f>
        <v>Chambers and Covers</v>
      </c>
      <c r="AS4" s="9">
        <v>1</v>
      </c>
      <c r="AT4" t="s">
        <v>268</v>
      </c>
      <c r="AU4" s="1">
        <v>2</v>
      </c>
      <c r="AV4" t="s">
        <v>269</v>
      </c>
      <c r="AW4" s="1">
        <v>1</v>
      </c>
    </row>
    <row r="5" spans="1:49" ht="14.25" customHeight="1" x14ac:dyDescent="0.25">
      <c r="A5" s="213"/>
      <c r="B5" s="15" t="s">
        <v>270</v>
      </c>
      <c r="E5" s="18" t="s">
        <v>271</v>
      </c>
      <c r="F5" s="4">
        <v>6453.72</v>
      </c>
      <c r="G5" s="21" t="s">
        <v>250</v>
      </c>
      <c r="H5" s="224"/>
      <c r="I5" s="28">
        <f>_xlfn.IFNA(VLOOKUP(StopCodes,[3]!RangeStopCode,2,FALSE),"No Previous Rate")</f>
        <v>6794.4557640960002</v>
      </c>
      <c r="J5" s="29">
        <f t="shared" si="0"/>
        <v>1.0527968000000001</v>
      </c>
      <c r="K5" s="1" t="s">
        <v>272</v>
      </c>
      <c r="L5" s="1">
        <v>2</v>
      </c>
      <c r="M5" s="1">
        <v>225</v>
      </c>
      <c r="N5" s="1">
        <v>1</v>
      </c>
      <c r="O5" s="1" t="s">
        <v>273</v>
      </c>
      <c r="P5" s="1">
        <v>1</v>
      </c>
      <c r="Q5" s="1" t="s">
        <v>274</v>
      </c>
      <c r="R5" s="1">
        <v>5</v>
      </c>
      <c r="S5" s="1" t="s">
        <v>275</v>
      </c>
      <c r="T5" s="1">
        <v>3</v>
      </c>
      <c r="U5" s="1" t="s">
        <v>276</v>
      </c>
      <c r="V5" s="1">
        <v>2</v>
      </c>
      <c r="W5" s="1" t="s">
        <v>277</v>
      </c>
      <c r="X5" s="1"/>
      <c r="Y5" s="1" t="s">
        <v>24</v>
      </c>
      <c r="Z5" s="1">
        <v>1</v>
      </c>
      <c r="AA5" s="1" t="s">
        <v>278</v>
      </c>
      <c r="AB5" s="1">
        <v>2</v>
      </c>
      <c r="AC5" s="1" t="s">
        <v>24</v>
      </c>
      <c r="AD5" s="1"/>
      <c r="AE5" s="1" t="s">
        <v>279</v>
      </c>
      <c r="AF5" s="1">
        <v>3</v>
      </c>
      <c r="AG5" s="1" t="s">
        <v>24</v>
      </c>
      <c r="AH5" s="1">
        <v>2</v>
      </c>
      <c r="AI5" s="1" t="s">
        <v>280</v>
      </c>
      <c r="AJ5" s="1">
        <v>4</v>
      </c>
      <c r="AK5" s="1" t="s">
        <v>281</v>
      </c>
      <c r="AL5" s="1">
        <v>5</v>
      </c>
      <c r="AM5" s="1" t="s">
        <v>282</v>
      </c>
      <c r="AN5" s="1">
        <v>2</v>
      </c>
      <c r="AO5" s="1" t="s">
        <v>283</v>
      </c>
      <c r="AQ5" t="s">
        <v>284</v>
      </c>
      <c r="AR5" t="str">
        <f>A76</f>
        <v>Dropshafts</v>
      </c>
      <c r="AS5" s="9">
        <v>0.8</v>
      </c>
      <c r="AT5" t="s">
        <v>285</v>
      </c>
      <c r="AU5" s="1">
        <v>1</v>
      </c>
      <c r="AV5" t="s">
        <v>286</v>
      </c>
      <c r="AW5" s="1">
        <v>1</v>
      </c>
    </row>
    <row r="6" spans="1:49" ht="14.25" customHeight="1" x14ac:dyDescent="0.25">
      <c r="A6" s="213"/>
      <c r="B6" s="15" t="s">
        <v>287</v>
      </c>
      <c r="E6" s="18" t="s">
        <v>288</v>
      </c>
      <c r="F6" s="4">
        <v>3139.9920000000002</v>
      </c>
      <c r="G6" s="21" t="s">
        <v>250</v>
      </c>
      <c r="H6" s="224"/>
      <c r="I6" s="28">
        <f>_xlfn.IFNA(VLOOKUP(StopCodes,[3]!RangeStopCode,2,FALSE),"No Previous Rate")</f>
        <v>3305.7735296256001</v>
      </c>
      <c r="J6" s="29">
        <f t="shared" si="0"/>
        <v>1.0527967999999999</v>
      </c>
      <c r="K6" s="1" t="s">
        <v>289</v>
      </c>
      <c r="L6" s="1">
        <v>3</v>
      </c>
      <c r="M6" s="1">
        <v>300</v>
      </c>
      <c r="N6" s="1">
        <v>1</v>
      </c>
      <c r="O6" s="1" t="s">
        <v>290</v>
      </c>
      <c r="P6" s="1">
        <v>2</v>
      </c>
      <c r="Q6" s="1" t="s">
        <v>291</v>
      </c>
      <c r="R6" s="1">
        <v>4</v>
      </c>
      <c r="S6" s="1" t="s">
        <v>292</v>
      </c>
      <c r="T6" s="1">
        <v>1</v>
      </c>
      <c r="U6" s="1"/>
      <c r="V6" s="1"/>
      <c r="W6" s="1" t="s">
        <v>18</v>
      </c>
      <c r="X6" s="1"/>
      <c r="Y6" s="1" t="s">
        <v>293</v>
      </c>
      <c r="Z6" s="1">
        <v>3</v>
      </c>
      <c r="AA6" s="1" t="s">
        <v>294</v>
      </c>
      <c r="AB6" s="1">
        <v>2</v>
      </c>
      <c r="AC6" s="1"/>
      <c r="AD6" s="1"/>
      <c r="AE6" s="1" t="s">
        <v>295</v>
      </c>
      <c r="AF6" s="1">
        <v>3</v>
      </c>
      <c r="AG6" s="1"/>
      <c r="AH6" s="1"/>
      <c r="AI6" s="1" t="s">
        <v>296</v>
      </c>
      <c r="AJ6" s="1">
        <v>3</v>
      </c>
      <c r="AK6" s="1" t="s">
        <v>297</v>
      </c>
      <c r="AL6" s="1">
        <v>4</v>
      </c>
      <c r="AM6" s="1" t="s">
        <v>298</v>
      </c>
      <c r="AN6" s="1">
        <v>1</v>
      </c>
      <c r="AQ6" t="s">
        <v>299</v>
      </c>
      <c r="AR6" t="str">
        <f>A83</f>
        <v>Make Safe</v>
      </c>
      <c r="AS6" s="9">
        <v>0.6</v>
      </c>
      <c r="AT6" t="s">
        <v>300</v>
      </c>
      <c r="AU6" s="1">
        <v>1</v>
      </c>
      <c r="AV6" t="s">
        <v>301</v>
      </c>
      <c r="AW6" s="1">
        <v>2</v>
      </c>
    </row>
    <row r="7" spans="1:49" ht="14.25" customHeight="1" x14ac:dyDescent="0.25">
      <c r="A7" s="213"/>
      <c r="B7" s="15" t="s">
        <v>302</v>
      </c>
      <c r="E7" s="18" t="s">
        <v>303</v>
      </c>
      <c r="F7" s="4">
        <v>4564.655999999999</v>
      </c>
      <c r="G7" s="21" t="s">
        <v>250</v>
      </c>
      <c r="H7" s="224"/>
      <c r="I7" s="28">
        <f>_xlfn.IFNA(VLOOKUP(StopCodes,[3]!RangeStopCode,2,FALSE),"No Previous Rate")</f>
        <v>4805.6552299007999</v>
      </c>
      <c r="J7" s="29">
        <f t="shared" si="0"/>
        <v>1.0527968000000001</v>
      </c>
      <c r="K7" s="1" t="s">
        <v>304</v>
      </c>
      <c r="L7" s="1">
        <v>5</v>
      </c>
      <c r="M7" s="1">
        <v>375</v>
      </c>
      <c r="N7" s="1">
        <v>1</v>
      </c>
      <c r="O7" s="1" t="s">
        <v>305</v>
      </c>
      <c r="P7" s="1">
        <v>3</v>
      </c>
      <c r="Q7" s="1" t="s">
        <v>306</v>
      </c>
      <c r="R7" s="1">
        <v>3</v>
      </c>
      <c r="U7" s="1"/>
      <c r="V7" s="1"/>
      <c r="W7" s="1"/>
      <c r="X7" s="1"/>
      <c r="Y7" s="1"/>
      <c r="Z7" s="1"/>
      <c r="AA7" s="1" t="s">
        <v>307</v>
      </c>
      <c r="AB7" s="1">
        <v>3</v>
      </c>
      <c r="AC7" s="1"/>
      <c r="AD7" s="1"/>
      <c r="AE7" s="1"/>
      <c r="AF7" s="1"/>
      <c r="AG7" s="1"/>
      <c r="AH7" s="1"/>
      <c r="AI7" s="1" t="s">
        <v>308</v>
      </c>
      <c r="AJ7" s="1">
        <v>2</v>
      </c>
      <c r="AK7" s="1" t="s">
        <v>309</v>
      </c>
      <c r="AL7" s="1">
        <v>4</v>
      </c>
      <c r="AM7" s="1" t="s">
        <v>310</v>
      </c>
      <c r="AN7" s="1">
        <v>5</v>
      </c>
      <c r="AQ7" t="s">
        <v>311</v>
      </c>
      <c r="AR7" t="str">
        <f>A92</f>
        <v>Fencing</v>
      </c>
      <c r="AS7" s="9">
        <v>0.4</v>
      </c>
      <c r="AT7" t="s">
        <v>312</v>
      </c>
      <c r="AU7" s="1">
        <v>2</v>
      </c>
      <c r="AV7" t="s">
        <v>313</v>
      </c>
      <c r="AW7" s="1">
        <v>2</v>
      </c>
    </row>
    <row r="8" spans="1:49" ht="14.25" customHeight="1" x14ac:dyDescent="0.25">
      <c r="A8" s="213"/>
      <c r="B8" s="15" t="s">
        <v>314</v>
      </c>
      <c r="E8" s="18" t="s">
        <v>315</v>
      </c>
      <c r="F8" s="4">
        <v>118.908</v>
      </c>
      <c r="G8" s="21" t="s">
        <v>250</v>
      </c>
      <c r="H8" s="224"/>
      <c r="I8" s="28">
        <f>_xlfn.IFNA(VLOOKUP(StopCodes,[3]!RangeStopCode,2,FALSE),"No Previous Rate")</f>
        <v>125.18596189440001</v>
      </c>
      <c r="J8" s="29">
        <f t="shared" si="0"/>
        <v>1.0527968000000001</v>
      </c>
      <c r="K8" s="1"/>
      <c r="L8" s="1"/>
      <c r="M8" s="1">
        <v>450</v>
      </c>
      <c r="N8" s="1">
        <v>2</v>
      </c>
      <c r="O8" s="1" t="s">
        <v>316</v>
      </c>
      <c r="P8" s="1">
        <v>3</v>
      </c>
      <c r="Q8" s="1" t="s">
        <v>317</v>
      </c>
      <c r="R8" s="1">
        <v>2</v>
      </c>
      <c r="S8" s="1"/>
      <c r="T8" s="1"/>
      <c r="U8" s="1"/>
      <c r="V8" s="1"/>
      <c r="W8" s="1"/>
      <c r="X8" s="1"/>
      <c r="Y8" s="1"/>
      <c r="Z8" s="1"/>
      <c r="AA8" s="1" t="s">
        <v>318</v>
      </c>
      <c r="AB8" s="1">
        <v>3</v>
      </c>
      <c r="AC8" s="1"/>
      <c r="AD8" s="1"/>
      <c r="AE8" s="1"/>
      <c r="AF8" s="1"/>
      <c r="AG8" s="1"/>
      <c r="AH8" s="1"/>
      <c r="AI8" s="1" t="s">
        <v>319</v>
      </c>
      <c r="AJ8" s="1">
        <v>1</v>
      </c>
      <c r="AK8" s="1" t="s">
        <v>320</v>
      </c>
      <c r="AL8" s="1">
        <v>4</v>
      </c>
      <c r="AM8" s="1" t="s">
        <v>321</v>
      </c>
      <c r="AN8" s="1">
        <v>4</v>
      </c>
      <c r="AQ8" t="s">
        <v>322</v>
      </c>
      <c r="AR8" t="str">
        <f>A93</f>
        <v>GroundWorks Backfill</v>
      </c>
      <c r="AS8" s="9">
        <v>0.2</v>
      </c>
      <c r="AT8" t="s">
        <v>323</v>
      </c>
      <c r="AU8" s="1">
        <v>2</v>
      </c>
      <c r="AV8" t="s">
        <v>324</v>
      </c>
      <c r="AW8" s="1">
        <v>4</v>
      </c>
    </row>
    <row r="9" spans="1:49" ht="14.25" customHeight="1" x14ac:dyDescent="0.25">
      <c r="A9" s="213"/>
      <c r="B9" s="15" t="s">
        <v>325</v>
      </c>
      <c r="E9" s="18" t="s">
        <v>326</v>
      </c>
      <c r="F9" s="4">
        <v>138.024</v>
      </c>
      <c r="G9" s="21" t="s">
        <v>250</v>
      </c>
      <c r="H9" s="224"/>
      <c r="I9" s="28">
        <f>_xlfn.IFNA(VLOOKUP(StopCodes,[3]!RangeStopCode,2,FALSE),"No Previous Rate")</f>
        <v>145.31122552320002</v>
      </c>
      <c r="J9" s="29">
        <f t="shared" si="0"/>
        <v>1.0527968000000001</v>
      </c>
      <c r="K9" s="1"/>
      <c r="L9" s="1"/>
      <c r="M9" s="1">
        <v>525</v>
      </c>
      <c r="N9" s="1">
        <v>3</v>
      </c>
      <c r="O9" s="1" t="s">
        <v>327</v>
      </c>
      <c r="P9" s="1">
        <v>5</v>
      </c>
      <c r="Q9" s="1" t="s">
        <v>328</v>
      </c>
      <c r="R9" s="1">
        <v>2</v>
      </c>
      <c r="S9" s="1"/>
      <c r="T9" s="1"/>
      <c r="U9" s="1"/>
      <c r="V9" s="1"/>
      <c r="W9" s="1"/>
      <c r="X9" s="1"/>
      <c r="Y9" s="1"/>
      <c r="Z9" s="1"/>
      <c r="AA9" s="1" t="s">
        <v>329</v>
      </c>
      <c r="AB9" s="1">
        <v>4</v>
      </c>
      <c r="AC9" s="1"/>
      <c r="AD9" s="1"/>
      <c r="AE9" s="1"/>
      <c r="AF9" s="1"/>
      <c r="AG9" s="1"/>
      <c r="AH9" s="1"/>
      <c r="AI9" s="1"/>
      <c r="AJ9" s="1"/>
      <c r="AK9" s="1" t="s">
        <v>330</v>
      </c>
      <c r="AL9" s="1">
        <v>5</v>
      </c>
      <c r="AM9" s="1" t="s">
        <v>331</v>
      </c>
      <c r="AN9" s="1">
        <v>3</v>
      </c>
      <c r="AQ9" t="s">
        <v>332</v>
      </c>
      <c r="AR9" t="str">
        <f>A101</f>
        <v>Abandonment</v>
      </c>
      <c r="AS9" s="9">
        <v>0</v>
      </c>
      <c r="AT9" t="s">
        <v>333</v>
      </c>
      <c r="AU9" s="1">
        <v>3</v>
      </c>
      <c r="AV9" t="s">
        <v>334</v>
      </c>
      <c r="AW9" s="1">
        <v>3</v>
      </c>
    </row>
    <row r="10" spans="1:49" ht="14.25" customHeight="1" x14ac:dyDescent="0.25">
      <c r="A10" s="213"/>
      <c r="B10" s="15" t="s">
        <v>335</v>
      </c>
      <c r="E10" s="18" t="s">
        <v>336</v>
      </c>
      <c r="F10" s="4">
        <v>132.52799999999999</v>
      </c>
      <c r="G10" s="21" t="s">
        <v>250</v>
      </c>
      <c r="H10" s="224" t="s">
        <v>337</v>
      </c>
      <c r="I10" s="28">
        <f>_xlfn.IFNA(VLOOKUP(StopCodes,[3]!RangeStopCode,2,FALSE),"No Previous Rate")</f>
        <v>139.52505431039998</v>
      </c>
      <c r="J10" s="29">
        <f t="shared" si="0"/>
        <v>1.0527967999999999</v>
      </c>
      <c r="K10" s="1"/>
      <c r="L10" s="1"/>
      <c r="M10" s="1">
        <v>600</v>
      </c>
      <c r="N10" s="1">
        <v>5</v>
      </c>
      <c r="O10" s="1"/>
      <c r="P10" s="1"/>
      <c r="Q10" s="1" t="s">
        <v>338</v>
      </c>
      <c r="R10" s="1">
        <v>1</v>
      </c>
      <c r="S10" s="1"/>
      <c r="T10" s="1"/>
      <c r="U10" s="1"/>
      <c r="V10" s="1"/>
      <c r="W10" s="1"/>
      <c r="X10" s="1"/>
      <c r="Y10" s="1"/>
      <c r="Z10" s="1"/>
      <c r="AA10" s="1"/>
      <c r="AB10" s="1"/>
      <c r="AC10" s="1"/>
      <c r="AD10" s="1"/>
      <c r="AE10" s="1"/>
      <c r="AF10" s="1"/>
      <c r="AG10" s="1"/>
      <c r="AH10" s="1"/>
      <c r="AI10" s="1"/>
      <c r="AJ10" s="1"/>
      <c r="AK10" s="1"/>
      <c r="AL10" s="1"/>
      <c r="AM10" s="1" t="s">
        <v>339</v>
      </c>
      <c r="AN10" s="1">
        <v>3</v>
      </c>
      <c r="AQ10" t="s">
        <v>220</v>
      </c>
      <c r="AR10" t="str">
        <f>A133</f>
        <v>Clear Debris</v>
      </c>
      <c r="AT10" t="s">
        <v>293</v>
      </c>
      <c r="AU10" s="1">
        <v>4</v>
      </c>
      <c r="AV10" t="s">
        <v>340</v>
      </c>
      <c r="AW10" s="1">
        <v>5</v>
      </c>
    </row>
    <row r="11" spans="1:49" ht="14.25" customHeight="1" x14ac:dyDescent="0.25">
      <c r="A11" s="213"/>
      <c r="B11" s="15" t="s">
        <v>341</v>
      </c>
      <c r="E11" s="18" t="s">
        <v>342</v>
      </c>
      <c r="F11" s="4">
        <v>209.48399999999998</v>
      </c>
      <c r="G11" s="21" t="s">
        <v>250</v>
      </c>
      <c r="H11" s="224"/>
      <c r="I11" s="28">
        <f>_xlfn.IFNA(VLOOKUP(StopCodes,[3]!RangeStopCode,2,FALSE),"No Previous Rate")</f>
        <v>220.54408485120001</v>
      </c>
      <c r="J11" s="29">
        <f t="shared" si="0"/>
        <v>1.0527968000000001</v>
      </c>
      <c r="K11" s="1"/>
      <c r="L11" s="1"/>
      <c r="M11" s="1">
        <v>900</v>
      </c>
      <c r="N11" s="1">
        <v>5</v>
      </c>
      <c r="O11" s="1"/>
      <c r="P11" s="1"/>
      <c r="Q11" s="1" t="s">
        <v>343</v>
      </c>
      <c r="R11" s="1">
        <v>1</v>
      </c>
      <c r="S11" s="1"/>
      <c r="T11" s="1"/>
      <c r="U11" s="1"/>
      <c r="V11" s="1"/>
      <c r="W11" s="1"/>
      <c r="X11" s="1"/>
      <c r="Y11" s="1"/>
      <c r="Z11" s="1"/>
      <c r="AA11" s="1"/>
      <c r="AB11" s="1"/>
      <c r="AC11" s="1"/>
      <c r="AD11" s="1"/>
      <c r="AE11" s="1"/>
      <c r="AF11" s="1"/>
      <c r="AG11" s="1"/>
      <c r="AH11" s="1"/>
      <c r="AI11" s="1"/>
      <c r="AJ11" s="1"/>
      <c r="AK11" s="1"/>
      <c r="AL11" s="1"/>
      <c r="AM11" s="1" t="s">
        <v>344</v>
      </c>
      <c r="AN11" s="1">
        <v>2</v>
      </c>
      <c r="AQ11" t="s">
        <v>219</v>
      </c>
      <c r="AR11" t="str">
        <f>A134</f>
        <v>Gullies</v>
      </c>
      <c r="AT11" t="s">
        <v>345</v>
      </c>
      <c r="AU11" s="1">
        <v>4</v>
      </c>
      <c r="AV11" t="s">
        <v>346</v>
      </c>
      <c r="AW11" s="1">
        <v>3</v>
      </c>
    </row>
    <row r="12" spans="1:49" ht="14.25" customHeight="1" x14ac:dyDescent="0.25">
      <c r="A12" s="213"/>
      <c r="B12" s="15" t="s">
        <v>347</v>
      </c>
      <c r="E12" s="18" t="s">
        <v>348</v>
      </c>
      <c r="F12" s="4">
        <v>259.94400000000002</v>
      </c>
      <c r="G12" s="21" t="s">
        <v>250</v>
      </c>
      <c r="H12" s="224"/>
      <c r="I12" s="28">
        <f>_xlfn.IFNA(VLOOKUP(StopCodes,[3]!RangeStopCode,2,FALSE),"No Previous Rate")</f>
        <v>273.66821137920005</v>
      </c>
      <c r="J12" s="29">
        <f t="shared" si="0"/>
        <v>1.0527968000000001</v>
      </c>
      <c r="K12" s="1"/>
      <c r="L12" s="1"/>
      <c r="M12" s="1" t="s">
        <v>349</v>
      </c>
      <c r="N12" s="1">
        <v>6</v>
      </c>
      <c r="O12" s="1"/>
      <c r="P12" s="1"/>
      <c r="Q12" s="1"/>
      <c r="R12" s="1"/>
      <c r="S12" s="1"/>
      <c r="T12" s="1"/>
      <c r="W12" s="1"/>
      <c r="X12" s="1"/>
      <c r="Y12" s="1"/>
      <c r="Z12" s="1"/>
      <c r="AA12" s="1"/>
      <c r="AB12" s="1"/>
      <c r="AC12" s="1"/>
      <c r="AD12" s="1"/>
      <c r="AE12" s="1"/>
      <c r="AF12" s="1"/>
      <c r="AG12" s="1"/>
      <c r="AH12" s="1"/>
      <c r="AI12" s="1"/>
      <c r="AJ12" s="1"/>
      <c r="AK12" s="1"/>
      <c r="AL12" s="1"/>
      <c r="AM12" s="1" t="s">
        <v>350</v>
      </c>
      <c r="AN12" s="1">
        <v>4</v>
      </c>
      <c r="AQ12" t="s">
        <v>351</v>
      </c>
      <c r="AR12" t="str">
        <f>A141</f>
        <v>Clean Ups</v>
      </c>
      <c r="AU12" s="1"/>
      <c r="AW12" s="1"/>
    </row>
    <row r="13" spans="1:49" ht="14.25" customHeight="1" x14ac:dyDescent="0.25">
      <c r="A13" s="213"/>
      <c r="B13" s="15" t="s">
        <v>352</v>
      </c>
      <c r="E13" s="18" t="s">
        <v>353</v>
      </c>
      <c r="F13" s="4">
        <v>340.65600000000001</v>
      </c>
      <c r="G13" s="21" t="s">
        <v>250</v>
      </c>
      <c r="H13" s="224"/>
      <c r="I13" s="28">
        <f>_xlfn.IFNA(VLOOKUP(StopCodes,[3]!RangeStopCode,2,FALSE),"No Previous Rate")</f>
        <v>358.64154670080001</v>
      </c>
      <c r="J13" s="29">
        <f t="shared" si="0"/>
        <v>1.0527968000000001</v>
      </c>
      <c r="K13" s="8"/>
      <c r="L13" s="8"/>
      <c r="AA13" s="1"/>
      <c r="AC13" s="1"/>
      <c r="AE13" s="1"/>
      <c r="AG13" s="1"/>
      <c r="AI13" s="1"/>
      <c r="AK13" s="1"/>
      <c r="AM13" s="1" t="s">
        <v>354</v>
      </c>
      <c r="AN13">
        <v>4</v>
      </c>
      <c r="AQ13" t="s">
        <v>355</v>
      </c>
      <c r="AR13" t="str">
        <f>A147</f>
        <v>Investigation</v>
      </c>
    </row>
    <row r="14" spans="1:49" ht="14.25" customHeight="1" x14ac:dyDescent="0.25">
      <c r="A14" s="213"/>
      <c r="B14" s="15" t="s">
        <v>356</v>
      </c>
      <c r="E14" s="18" t="s">
        <v>357</v>
      </c>
      <c r="F14" s="4">
        <v>165.22799999999998</v>
      </c>
      <c r="G14" s="21" t="s">
        <v>250</v>
      </c>
      <c r="H14" s="224"/>
      <c r="I14" s="28">
        <f>_xlfn.IFNA(VLOOKUP(StopCodes,[3]!RangeStopCode,2,FALSE),"No Previous Rate")</f>
        <v>173.95150967040001</v>
      </c>
      <c r="J14" s="29">
        <f t="shared" si="0"/>
        <v>1.0527968000000003</v>
      </c>
      <c r="K14" s="8"/>
      <c r="L14" s="8"/>
      <c r="AA14" s="1"/>
      <c r="AC14" s="1"/>
      <c r="AE14" s="1"/>
      <c r="AG14" s="1"/>
      <c r="AI14" s="1"/>
      <c r="AK14" s="1"/>
      <c r="AM14" s="1" t="s">
        <v>358</v>
      </c>
      <c r="AN14">
        <v>3</v>
      </c>
      <c r="AQ14" t="s">
        <v>359</v>
      </c>
      <c r="AR14" t="str">
        <f>A158</f>
        <v>Reporting</v>
      </c>
    </row>
    <row r="15" spans="1:49" ht="14.25" customHeight="1" x14ac:dyDescent="0.25">
      <c r="A15" s="213"/>
      <c r="B15" s="15" t="s">
        <v>360</v>
      </c>
      <c r="E15" s="18" t="s">
        <v>361</v>
      </c>
      <c r="F15" s="4">
        <v>245.928</v>
      </c>
      <c r="G15" s="21" t="s">
        <v>250</v>
      </c>
      <c r="H15" s="224"/>
      <c r="I15" s="28">
        <f>_xlfn.IFNA(VLOOKUP(StopCodes,[3]!RangeStopCode,2,FALSE),"No Previous Rate")</f>
        <v>258.91221143040002</v>
      </c>
      <c r="J15" s="29">
        <f t="shared" si="0"/>
        <v>1.0527968000000001</v>
      </c>
      <c r="K15" s="8"/>
      <c r="L15" s="8"/>
      <c r="AQ15" t="s">
        <v>362</v>
      </c>
      <c r="AR15" t="str">
        <f>A159</f>
        <v>Connectivity Surveys</v>
      </c>
    </row>
    <row r="16" spans="1:49" ht="14.25" customHeight="1" x14ac:dyDescent="0.25">
      <c r="A16" s="213"/>
      <c r="B16" s="15" t="s">
        <v>363</v>
      </c>
      <c r="E16" s="18" t="s">
        <v>364</v>
      </c>
      <c r="F16" s="4">
        <v>474.64799999999991</v>
      </c>
      <c r="G16" s="21" t="s">
        <v>250</v>
      </c>
      <c r="H16" s="224"/>
      <c r="I16" s="28">
        <f>_xlfn.IFNA(VLOOKUP(StopCodes,[3]!RangeStopCode,2,FALSE),"No Previous Rate")</f>
        <v>499.70789552639991</v>
      </c>
      <c r="J16" s="29">
        <f t="shared" si="0"/>
        <v>1.0527968000000001</v>
      </c>
      <c r="AQ16" t="s">
        <v>365</v>
      </c>
      <c r="AR16" t="str">
        <f>A162</f>
        <v>CCTV</v>
      </c>
    </row>
    <row r="17" spans="1:44" ht="14.25" customHeight="1" x14ac:dyDescent="0.25">
      <c r="A17" s="213"/>
      <c r="B17" s="15" t="s">
        <v>366</v>
      </c>
      <c r="E17" s="18" t="s">
        <v>367</v>
      </c>
      <c r="F17" s="4">
        <v>512.44799999999998</v>
      </c>
      <c r="G17" s="21" t="s">
        <v>250</v>
      </c>
      <c r="H17" s="224"/>
      <c r="I17" s="28">
        <f>_xlfn.IFNA(VLOOKUP(StopCodes,[3]!RangeStopCode,2,FALSE),"No Previous Rate")</f>
        <v>539.50361456639996</v>
      </c>
      <c r="J17" s="29">
        <f t="shared" si="0"/>
        <v>1.0527967999999999</v>
      </c>
      <c r="AQ17" t="s">
        <v>368</v>
      </c>
      <c r="AR17" t="str">
        <f>A168</f>
        <v>DrawOff Overpumping</v>
      </c>
    </row>
    <row r="18" spans="1:44" ht="14.25" customHeight="1" x14ac:dyDescent="0.25">
      <c r="A18" s="213"/>
      <c r="B18" s="15" t="s">
        <v>369</v>
      </c>
      <c r="E18" s="18" t="s">
        <v>370</v>
      </c>
      <c r="F18" s="4">
        <v>88.559999999999988</v>
      </c>
      <c r="G18" s="21" t="s">
        <v>250</v>
      </c>
      <c r="H18" s="224"/>
      <c r="I18" s="28">
        <f>_xlfn.IFNA(VLOOKUP(StopCodes,[3]!RangeStopCode,2,FALSE),"No Previous Rate")</f>
        <v>93.235684607999985</v>
      </c>
      <c r="J18" s="29">
        <f t="shared" si="0"/>
        <v>1.0527968000000001</v>
      </c>
      <c r="AQ18" t="s">
        <v>371</v>
      </c>
      <c r="AR18" t="str">
        <f>A176</f>
        <v>New Sewers</v>
      </c>
    </row>
    <row r="19" spans="1:44" ht="14.25" customHeight="1" x14ac:dyDescent="0.25">
      <c r="A19" s="213"/>
      <c r="B19" s="15" t="s">
        <v>372</v>
      </c>
      <c r="E19" s="18" t="s">
        <v>373</v>
      </c>
      <c r="F19" s="4">
        <v>409.5488189549144</v>
      </c>
      <c r="G19" s="21" t="s">
        <v>250</v>
      </c>
      <c r="H19" s="224" t="s">
        <v>374</v>
      </c>
      <c r="I19" s="28">
        <f>_xlfn.IFNA(VLOOKUP(StopCodes,[3]!RangeStopCode,2,FALSE),"No Previous Rate")</f>
        <v>431.17082384640003</v>
      </c>
      <c r="J19" s="29">
        <f t="shared" si="0"/>
        <v>1.0527946947732889</v>
      </c>
      <c r="AQ19" t="s">
        <v>375</v>
      </c>
      <c r="AR19" t="str">
        <f>A233</f>
        <v>Repair Sewers</v>
      </c>
    </row>
    <row r="20" spans="1:44" ht="14.25" customHeight="1" x14ac:dyDescent="0.25">
      <c r="A20" s="213"/>
      <c r="B20" s="15" t="s">
        <v>376</v>
      </c>
      <c r="E20" s="18" t="s">
        <v>377</v>
      </c>
      <c r="F20" s="4">
        <v>456.59236451990216</v>
      </c>
      <c r="G20" s="21" t="s">
        <v>250</v>
      </c>
      <c r="H20" s="224"/>
      <c r="I20" s="28">
        <f>_xlfn.IFNA(VLOOKUP(StopCodes,[3]!RangeStopCode,2,FALSE),"No Previous Rate")</f>
        <v>480.70701887999996</v>
      </c>
      <c r="J20" s="29">
        <f t="shared" si="0"/>
        <v>1.0528144056579962</v>
      </c>
      <c r="AQ20" t="s">
        <v>378</v>
      </c>
      <c r="AR20" t="str">
        <f>A287</f>
        <v>Brickwork Stonewalls</v>
      </c>
    </row>
    <row r="21" spans="1:44" ht="14.25" customHeight="1" x14ac:dyDescent="0.25">
      <c r="A21" s="213"/>
      <c r="B21" s="15" t="s">
        <v>379</v>
      </c>
      <c r="E21" s="18" t="s">
        <v>380</v>
      </c>
      <c r="F21" s="4">
        <v>449.39236451990217</v>
      </c>
      <c r="G21" s="21" t="s">
        <v>250</v>
      </c>
      <c r="H21" s="224"/>
      <c r="I21" s="28">
        <f>_xlfn.IFNA(VLOOKUP(StopCodes,[3]!RangeStopCode,2,FALSE),"No Previous Rate")</f>
        <v>473.12688192000002</v>
      </c>
      <c r="J21" s="29">
        <f t="shared" si="0"/>
        <v>1.0528146877294056</v>
      </c>
      <c r="AQ21" t="s">
        <v>381</v>
      </c>
    </row>
    <row r="22" spans="1:44" ht="14.25" customHeight="1" x14ac:dyDescent="0.25">
      <c r="A22" s="213"/>
      <c r="B22" s="15" t="s">
        <v>382</v>
      </c>
      <c r="E22" s="18" t="s">
        <v>383</v>
      </c>
      <c r="F22" s="4">
        <v>456.59236451990216</v>
      </c>
      <c r="G22" s="21" t="s">
        <v>250</v>
      </c>
      <c r="H22" s="224"/>
      <c r="I22" s="28">
        <f>_xlfn.IFNA(VLOOKUP(StopCodes,[3]!RangeStopCode,2,FALSE),"No Previous Rate")</f>
        <v>480.70701887999996</v>
      </c>
      <c r="J22" s="29">
        <f t="shared" si="0"/>
        <v>1.0528144056579962</v>
      </c>
      <c r="AQ22" t="s">
        <v>384</v>
      </c>
    </row>
    <row r="23" spans="1:44" ht="14.25" customHeight="1" x14ac:dyDescent="0.25">
      <c r="A23" s="213"/>
      <c r="B23" s="15" t="s">
        <v>385</v>
      </c>
      <c r="E23" s="18" t="s">
        <v>386</v>
      </c>
      <c r="F23" s="4">
        <v>503.39236451990217</v>
      </c>
      <c r="G23" s="21" t="s">
        <v>250</v>
      </c>
      <c r="H23" s="224"/>
      <c r="I23" s="28">
        <f>_xlfn.IFNA(VLOOKUP(StopCodes,[3]!RangeStopCode,2,FALSE),"No Previous Rate")</f>
        <v>529.97790912000005</v>
      </c>
      <c r="J23" s="29">
        <f t="shared" si="0"/>
        <v>1.0528127688735469</v>
      </c>
      <c r="AQ23" t="s">
        <v>387</v>
      </c>
    </row>
    <row r="24" spans="1:44" ht="14.25" customHeight="1" x14ac:dyDescent="0.25">
      <c r="A24" s="213"/>
      <c r="B24" s="15" t="s">
        <v>388</v>
      </c>
      <c r="E24" s="18" t="s">
        <v>389</v>
      </c>
      <c r="F24" s="4">
        <v>510.59236451990216</v>
      </c>
      <c r="G24" s="21" t="s">
        <v>250</v>
      </c>
      <c r="H24" s="224"/>
      <c r="I24" s="28">
        <f>_xlfn.IFNA(VLOOKUP(StopCodes,[3]!RangeStopCode,2,FALSE),"No Previous Rate")</f>
        <v>537.55804608000005</v>
      </c>
      <c r="J24" s="29">
        <f t="shared" si="0"/>
        <v>1.0528125436921743</v>
      </c>
      <c r="AQ24" t="s">
        <v>390</v>
      </c>
    </row>
    <row r="25" spans="1:44" ht="14.25" customHeight="1" x14ac:dyDescent="0.25">
      <c r="A25" s="213"/>
      <c r="B25" s="15" t="s">
        <v>391</v>
      </c>
      <c r="E25" s="18" t="s">
        <v>392</v>
      </c>
      <c r="F25" s="4">
        <v>58.631999999999998</v>
      </c>
      <c r="G25" s="21" t="s">
        <v>250</v>
      </c>
      <c r="H25" s="227" t="s">
        <v>393</v>
      </c>
      <c r="I25" s="28">
        <f>_xlfn.IFNA(VLOOKUP(StopCodes,[3]!RangeStopCode,2,FALSE),"No Previous Rate")</f>
        <v>61.727581977600003</v>
      </c>
      <c r="J25" s="29">
        <f t="shared" si="0"/>
        <v>1.0527968000000001</v>
      </c>
      <c r="AQ25" t="s">
        <v>394</v>
      </c>
    </row>
    <row r="26" spans="1:44" ht="14.25" customHeight="1" x14ac:dyDescent="0.25">
      <c r="A26" s="213"/>
      <c r="B26" s="15" t="s">
        <v>395</v>
      </c>
      <c r="E26" s="18" t="s">
        <v>396</v>
      </c>
      <c r="F26" s="4">
        <v>69.347999999999999</v>
      </c>
      <c r="G26" s="21" t="s">
        <v>250</v>
      </c>
      <c r="H26" s="228"/>
      <c r="I26" s="28">
        <f>_xlfn.IFNA(VLOOKUP(StopCodes,[3]!RangeStopCode,2,FALSE),"No Previous Rate")</f>
        <v>73.009352486400005</v>
      </c>
      <c r="J26" s="29">
        <f t="shared" si="0"/>
        <v>1.0527968000000001</v>
      </c>
      <c r="AQ26" t="s">
        <v>397</v>
      </c>
    </row>
    <row r="27" spans="1:44" ht="14.25" customHeight="1" x14ac:dyDescent="0.25">
      <c r="A27" s="213"/>
      <c r="B27" s="15" t="s">
        <v>398</v>
      </c>
      <c r="E27" s="18" t="s">
        <v>399</v>
      </c>
      <c r="F27" s="4">
        <v>2304.1440000000002</v>
      </c>
      <c r="G27" s="21" t="s">
        <v>250</v>
      </c>
      <c r="H27" s="227" t="s">
        <v>400</v>
      </c>
      <c r="I27" s="28">
        <f>_xlfn.IFNA(VLOOKUP(StopCodes,[3]!RangeStopCode,2,FALSE),"No Previous Rate")</f>
        <v>2425.7954299392004</v>
      </c>
      <c r="J27" s="29">
        <f t="shared" si="0"/>
        <v>1.0527968000000001</v>
      </c>
      <c r="AQ27" t="s">
        <v>401</v>
      </c>
    </row>
    <row r="28" spans="1:44" ht="14.25" customHeight="1" x14ac:dyDescent="0.25">
      <c r="A28" s="213"/>
      <c r="B28" s="15" t="s">
        <v>402</v>
      </c>
      <c r="E28" s="18" t="s">
        <v>403</v>
      </c>
      <c r="F28" s="4">
        <v>4362.42</v>
      </c>
      <c r="G28" s="21" t="s">
        <v>250</v>
      </c>
      <c r="H28" s="228"/>
      <c r="I28" s="28">
        <f>_xlfn.IFNA(VLOOKUP(StopCodes,[3]!RangeStopCode,2,FALSE),"No Previous Rate")</f>
        <v>4592.7418162559998</v>
      </c>
      <c r="J28" s="29">
        <f t="shared" si="0"/>
        <v>1.0527967999999999</v>
      </c>
      <c r="AQ28" t="s">
        <v>404</v>
      </c>
    </row>
    <row r="29" spans="1:44" ht="14.25" customHeight="1" x14ac:dyDescent="0.25">
      <c r="A29" s="213"/>
      <c r="B29" s="15" t="s">
        <v>405</v>
      </c>
      <c r="E29" s="18" t="s">
        <v>406</v>
      </c>
      <c r="F29" s="4">
        <v>5685.9960000000001</v>
      </c>
      <c r="G29" s="21" t="s">
        <v>250</v>
      </c>
      <c r="H29" s="228"/>
      <c r="I29" s="28">
        <f>_xlfn.IFNA(VLOOKUP(StopCodes,[3]!RangeStopCode,2,FALSE),"No Previous Rate")</f>
        <v>5986.1983936127999</v>
      </c>
      <c r="J29" s="29">
        <f t="shared" si="0"/>
        <v>1.0527967999999999</v>
      </c>
      <c r="AQ29" t="s">
        <v>407</v>
      </c>
    </row>
    <row r="30" spans="1:44" ht="14.25" customHeight="1" x14ac:dyDescent="0.25">
      <c r="A30" s="213"/>
      <c r="B30" s="15" t="s">
        <v>408</v>
      </c>
      <c r="E30" s="18" t="s">
        <v>409</v>
      </c>
      <c r="F30" s="4">
        <v>6808.9679999999989</v>
      </c>
      <c r="G30" s="21" t="s">
        <v>250</v>
      </c>
      <c r="H30" s="228"/>
      <c r="I30" s="28">
        <f>_xlfn.IFNA(VLOOKUP(StopCodes,[3]!RangeStopCode,2,FALSE),"No Previous Rate")</f>
        <v>7168.4597217023984</v>
      </c>
      <c r="J30" s="29">
        <f t="shared" si="0"/>
        <v>1.0527967999999999</v>
      </c>
      <c r="AQ30" t="s">
        <v>410</v>
      </c>
    </row>
    <row r="31" spans="1:44" ht="14.25" customHeight="1" x14ac:dyDescent="0.25">
      <c r="A31" s="213"/>
      <c r="B31" s="15" t="s">
        <v>411</v>
      </c>
      <c r="E31" s="18" t="s">
        <v>412</v>
      </c>
      <c r="F31" s="4">
        <v>9898.98</v>
      </c>
      <c r="G31" s="21" t="s">
        <v>250</v>
      </c>
      <c r="H31" s="228"/>
      <c r="I31" s="28">
        <f>_xlfn.IFNA(VLOOKUP(StopCodes,[3]!RangeStopCode,2,FALSE),"No Previous Rate")</f>
        <v>10421.614467264</v>
      </c>
      <c r="J31" s="29">
        <f t="shared" si="0"/>
        <v>1.0527968000000001</v>
      </c>
      <c r="AQ31" t="s">
        <v>413</v>
      </c>
    </row>
    <row r="32" spans="1:44" ht="14.25" customHeight="1" x14ac:dyDescent="0.25">
      <c r="A32" s="213"/>
      <c r="B32" s="15" t="s">
        <v>414</v>
      </c>
      <c r="E32" s="18" t="s">
        <v>415</v>
      </c>
      <c r="F32" s="4">
        <v>176.42399999999998</v>
      </c>
      <c r="G32" s="21" t="s">
        <v>416</v>
      </c>
      <c r="H32" s="228"/>
      <c r="I32" s="28">
        <f>_xlfn.IFNA(VLOOKUP(StopCodes,[3]!RangeStopCode,2,FALSE),"No Previous Rate")</f>
        <v>185.73862264319999</v>
      </c>
      <c r="J32" s="29">
        <f t="shared" si="0"/>
        <v>1.0527968000000001</v>
      </c>
      <c r="AQ32" t="s">
        <v>417</v>
      </c>
    </row>
    <row r="33" spans="1:43" ht="14.25" customHeight="1" x14ac:dyDescent="0.25">
      <c r="A33" s="213"/>
      <c r="B33" s="15" t="s">
        <v>418</v>
      </c>
      <c r="E33" s="18" t="s">
        <v>419</v>
      </c>
      <c r="F33" s="4">
        <v>268.34399999999999</v>
      </c>
      <c r="G33" s="21" t="s">
        <v>416</v>
      </c>
      <c r="H33" s="228"/>
      <c r="I33" s="28">
        <f>_xlfn.IFNA(VLOOKUP(StopCodes,[3]!RangeStopCode,2,FALSE),"No Previous Rate")</f>
        <v>282.51170449920005</v>
      </c>
      <c r="J33" s="29">
        <f t="shared" si="0"/>
        <v>1.0527968000000003</v>
      </c>
      <c r="AQ33" t="s">
        <v>420</v>
      </c>
    </row>
    <row r="34" spans="1:43" ht="14.25" customHeight="1" x14ac:dyDescent="0.25">
      <c r="A34" s="213"/>
      <c r="B34" s="15" t="s">
        <v>421</v>
      </c>
      <c r="E34" s="18" t="s">
        <v>422</v>
      </c>
      <c r="F34" s="4">
        <v>3217.056</v>
      </c>
      <c r="G34" s="21" t="s">
        <v>250</v>
      </c>
      <c r="H34" s="228"/>
      <c r="I34" s="28">
        <f>_xlfn.IFNA(VLOOKUP(StopCodes,[3]!RangeStopCode,2,FALSE),"No Previous Rate")</f>
        <v>3386.9062622208003</v>
      </c>
      <c r="J34" s="29">
        <f t="shared" si="0"/>
        <v>1.0527968000000001</v>
      </c>
      <c r="AQ34" t="s">
        <v>423</v>
      </c>
    </row>
    <row r="35" spans="1:43" ht="14.25" customHeight="1" x14ac:dyDescent="0.25">
      <c r="A35" s="213"/>
      <c r="B35" s="15" t="s">
        <v>424</v>
      </c>
      <c r="E35" s="18" t="s">
        <v>425</v>
      </c>
      <c r="F35" s="4">
        <v>6135</v>
      </c>
      <c r="G35" s="21" t="s">
        <v>250</v>
      </c>
      <c r="H35" s="228"/>
      <c r="I35" s="28">
        <f>_xlfn.IFNA(VLOOKUP(StopCodes,[3]!RangeStopCode,2,FALSE),"No Previous Rate")</f>
        <v>6458.9083680000003</v>
      </c>
      <c r="J35" s="29">
        <f t="shared" si="0"/>
        <v>1.0527968000000001</v>
      </c>
      <c r="AQ35" t="s">
        <v>426</v>
      </c>
    </row>
    <row r="36" spans="1:43" ht="14.25" customHeight="1" x14ac:dyDescent="0.25">
      <c r="A36" s="213"/>
      <c r="B36" s="15" t="s">
        <v>427</v>
      </c>
      <c r="E36" s="18" t="s">
        <v>428</v>
      </c>
      <c r="F36" s="4">
        <v>8049.6239999999998</v>
      </c>
      <c r="G36" s="21" t="s">
        <v>250</v>
      </c>
      <c r="H36" s="228"/>
      <c r="I36" s="28">
        <f>_xlfn.IFNA(VLOOKUP(StopCodes,[3]!RangeStopCode,2,FALSE),"No Previous Rate")</f>
        <v>8474.6183884031998</v>
      </c>
      <c r="J36" s="29">
        <f t="shared" si="0"/>
        <v>1.0527968000000001</v>
      </c>
      <c r="AQ36" t="s">
        <v>429</v>
      </c>
    </row>
    <row r="37" spans="1:43" ht="14.25" customHeight="1" x14ac:dyDescent="0.25">
      <c r="A37" s="213"/>
      <c r="B37" s="15" t="s">
        <v>430</v>
      </c>
      <c r="E37" s="18" t="s">
        <v>431</v>
      </c>
      <c r="F37" s="4">
        <v>7339.92</v>
      </c>
      <c r="G37" s="21" t="s">
        <v>250</v>
      </c>
      <c r="H37" s="228"/>
      <c r="I37" s="28">
        <f>_xlfn.IFNA(VLOOKUP(StopCodes,[3]!RangeStopCode,2,FALSE),"No Previous Rate")</f>
        <v>7727.4442882560006</v>
      </c>
      <c r="J37" s="29">
        <f t="shared" si="0"/>
        <v>1.0527968000000001</v>
      </c>
      <c r="AQ37" t="s">
        <v>432</v>
      </c>
    </row>
    <row r="38" spans="1:43" ht="14.25" customHeight="1" x14ac:dyDescent="0.25">
      <c r="A38" s="213"/>
      <c r="B38" s="15" t="s">
        <v>433</v>
      </c>
      <c r="E38" s="18" t="s">
        <v>434</v>
      </c>
      <c r="F38" s="4">
        <v>10624.188</v>
      </c>
      <c r="G38" s="21" t="s">
        <v>250</v>
      </c>
      <c r="H38" s="228"/>
      <c r="I38" s="28">
        <f>_xlfn.IFNA(VLOOKUP(StopCodes,[3]!RangeStopCode,2,FALSE),"No Previous Rate")</f>
        <v>11185.1111289984</v>
      </c>
      <c r="J38" s="29">
        <f t="shared" si="0"/>
        <v>1.0527968000000001</v>
      </c>
      <c r="AQ38" t="s">
        <v>435</v>
      </c>
    </row>
    <row r="39" spans="1:43" ht="14.25" customHeight="1" x14ac:dyDescent="0.25">
      <c r="A39" s="213"/>
      <c r="B39" s="15" t="s">
        <v>436</v>
      </c>
      <c r="E39" s="18" t="s">
        <v>437</v>
      </c>
      <c r="F39" s="4">
        <v>176.42399999999998</v>
      </c>
      <c r="G39" s="21" t="s">
        <v>416</v>
      </c>
      <c r="H39" s="228"/>
      <c r="I39" s="28">
        <f>_xlfn.IFNA(VLOOKUP(StopCodes,[3]!RangeStopCode,2,FALSE),"No Previous Rate")</f>
        <v>185.73862264319999</v>
      </c>
      <c r="J39" s="29">
        <f t="shared" si="0"/>
        <v>1.0527968000000001</v>
      </c>
      <c r="AQ39" t="s">
        <v>438</v>
      </c>
    </row>
    <row r="40" spans="1:43" ht="14.25" customHeight="1" x14ac:dyDescent="0.25">
      <c r="A40" s="213"/>
      <c r="B40" s="15" t="s">
        <v>439</v>
      </c>
      <c r="E40" s="18" t="s">
        <v>440</v>
      </c>
      <c r="F40" s="4">
        <v>262.05599999999998</v>
      </c>
      <c r="G40" s="21" t="s">
        <v>416</v>
      </c>
      <c r="H40" s="228"/>
      <c r="I40" s="28">
        <f>_xlfn.IFNA(VLOOKUP(StopCodes,[3]!RangeStopCode,2,FALSE),"No Previous Rate")</f>
        <v>275.89171822080004</v>
      </c>
      <c r="J40" s="29">
        <f t="shared" si="0"/>
        <v>1.0527968000000003</v>
      </c>
      <c r="AQ40" t="s">
        <v>441</v>
      </c>
    </row>
    <row r="41" spans="1:43" ht="14.25" customHeight="1" x14ac:dyDescent="0.25">
      <c r="A41" s="213"/>
      <c r="B41" s="15" t="s">
        <v>442</v>
      </c>
      <c r="E41" s="18" t="s">
        <v>443</v>
      </c>
      <c r="F41" s="4">
        <v>5436.8879999999999</v>
      </c>
      <c r="G41" s="21" t="s">
        <v>250</v>
      </c>
      <c r="H41" s="228"/>
      <c r="I41" s="28">
        <f>_xlfn.IFNA(VLOOKUP(StopCodes,[3]!RangeStopCode,2,FALSE),"No Previous Rate")</f>
        <v>5723.9382883584003</v>
      </c>
      <c r="J41" s="29">
        <f t="shared" si="0"/>
        <v>1.0527968000000001</v>
      </c>
      <c r="AQ41" t="s">
        <v>444</v>
      </c>
    </row>
    <row r="42" spans="1:43" ht="14.25" customHeight="1" x14ac:dyDescent="0.25">
      <c r="A42" s="213"/>
      <c r="B42" s="15" t="s">
        <v>445</v>
      </c>
      <c r="E42" s="18" t="s">
        <v>446</v>
      </c>
      <c r="F42" s="4">
        <v>8723.4479999999985</v>
      </c>
      <c r="G42" s="21" t="s">
        <v>250</v>
      </c>
      <c r="H42" s="228"/>
      <c r="I42" s="28">
        <f>_xlfn.IFNA(VLOOKUP(StopCodes,[3]!RangeStopCode,2,FALSE),"No Previous Rate")</f>
        <v>9184.0181393663988</v>
      </c>
      <c r="J42" s="29">
        <f t="shared" si="0"/>
        <v>1.0527968000000001</v>
      </c>
      <c r="AQ42" t="s">
        <v>447</v>
      </c>
    </row>
    <row r="43" spans="1:43" ht="14.25" customHeight="1" x14ac:dyDescent="0.25">
      <c r="A43" s="213"/>
      <c r="B43" s="15" t="s">
        <v>448</v>
      </c>
      <c r="E43" s="18" t="s">
        <v>449</v>
      </c>
      <c r="F43" s="4">
        <v>11023.380000000001</v>
      </c>
      <c r="G43" s="21" t="s">
        <v>250</v>
      </c>
      <c r="H43" s="228"/>
      <c r="I43" s="28">
        <f>_xlfn.IFNA(VLOOKUP(StopCodes,[3]!RangeStopCode,2,FALSE),"No Previous Rate")</f>
        <v>11605.379189184001</v>
      </c>
      <c r="J43" s="29">
        <f t="shared" si="0"/>
        <v>1.0527968000000001</v>
      </c>
      <c r="AQ43" t="s">
        <v>450</v>
      </c>
    </row>
    <row r="44" spans="1:43" ht="14.25" customHeight="1" x14ac:dyDescent="0.25">
      <c r="A44" s="213"/>
      <c r="B44" s="15" t="s">
        <v>451</v>
      </c>
      <c r="E44" s="18" t="s">
        <v>452</v>
      </c>
      <c r="F44" s="4">
        <v>12174.779999999999</v>
      </c>
      <c r="G44" s="21" t="s">
        <v>250</v>
      </c>
      <c r="H44" s="228"/>
      <c r="I44" s="28">
        <f>_xlfn.IFNA(VLOOKUP(StopCodes,[3]!RangeStopCode,2,FALSE),"No Previous Rate")</f>
        <v>12817.569424703999</v>
      </c>
      <c r="J44" s="29">
        <f t="shared" si="0"/>
        <v>1.0527968000000001</v>
      </c>
      <c r="AQ44" t="s">
        <v>453</v>
      </c>
    </row>
    <row r="45" spans="1:43" ht="14.25" customHeight="1" x14ac:dyDescent="0.25">
      <c r="A45" s="213"/>
      <c r="B45" s="15" t="s">
        <v>454</v>
      </c>
      <c r="E45" s="18" t="s">
        <v>455</v>
      </c>
      <c r="F45" s="4">
        <v>14180.003999999999</v>
      </c>
      <c r="G45" s="21" t="s">
        <v>250</v>
      </c>
      <c r="H45" s="228"/>
      <c r="I45" s="28">
        <f>_xlfn.IFNA(VLOOKUP(StopCodes,[3]!RangeStopCode,2,FALSE),"No Previous Rate")</f>
        <v>14928.6628351872</v>
      </c>
      <c r="J45" s="29">
        <f t="shared" si="0"/>
        <v>1.0527968000000001</v>
      </c>
      <c r="AQ45" t="s">
        <v>456</v>
      </c>
    </row>
    <row r="46" spans="1:43" ht="14.25" customHeight="1" x14ac:dyDescent="0.25">
      <c r="A46" s="213"/>
      <c r="B46" s="15" t="s">
        <v>457</v>
      </c>
      <c r="E46" s="18" t="s">
        <v>458</v>
      </c>
      <c r="F46" s="4">
        <v>207.88800000000001</v>
      </c>
      <c r="G46" s="21" t="s">
        <v>416</v>
      </c>
      <c r="H46" s="228"/>
      <c r="I46" s="28">
        <f>_xlfn.IFNA(VLOOKUP(StopCodes,[3]!RangeStopCode,2,FALSE),"No Previous Rate")</f>
        <v>218.86382115840001</v>
      </c>
      <c r="J46" s="29">
        <f t="shared" si="0"/>
        <v>1.0527968000000001</v>
      </c>
      <c r="AQ46" t="s">
        <v>459</v>
      </c>
    </row>
    <row r="47" spans="1:43" ht="14.25" customHeight="1" x14ac:dyDescent="0.25">
      <c r="A47" s="213"/>
      <c r="B47" s="15" t="s">
        <v>460</v>
      </c>
      <c r="E47" s="18" t="s">
        <v>461</v>
      </c>
      <c r="F47" s="4">
        <v>317.25599999999997</v>
      </c>
      <c r="G47" s="21" t="s">
        <v>416</v>
      </c>
      <c r="H47" s="228"/>
      <c r="I47" s="28">
        <f>_xlfn.IFNA(VLOOKUP(StopCodes,[3]!RangeStopCode,2,FALSE),"No Previous Rate")</f>
        <v>334.00610158080002</v>
      </c>
      <c r="J47" s="29">
        <f t="shared" si="0"/>
        <v>1.0527968000000001</v>
      </c>
      <c r="AQ47" t="s">
        <v>462</v>
      </c>
    </row>
    <row r="48" spans="1:43" ht="14.25" customHeight="1" x14ac:dyDescent="0.25">
      <c r="A48" s="213"/>
      <c r="B48" s="15" t="s">
        <v>463</v>
      </c>
      <c r="E48" s="18" t="s">
        <v>464</v>
      </c>
      <c r="F48" s="4">
        <v>11706.636</v>
      </c>
      <c r="G48" s="21" t="s">
        <v>250</v>
      </c>
      <c r="H48" s="228"/>
      <c r="I48" s="28">
        <f>_xlfn.IFNA(VLOOKUP(StopCodes,[3]!RangeStopCode,2,FALSE),"No Previous Rate")</f>
        <v>12324.7089195648</v>
      </c>
      <c r="J48" s="29">
        <f t="shared" si="0"/>
        <v>1.0527968000000001</v>
      </c>
      <c r="AQ48" t="s">
        <v>465</v>
      </c>
    </row>
    <row r="49" spans="1:43" ht="14.25" customHeight="1" x14ac:dyDescent="0.25">
      <c r="A49" s="213"/>
      <c r="B49" s="15" t="s">
        <v>466</v>
      </c>
      <c r="E49" s="18" t="s">
        <v>467</v>
      </c>
      <c r="F49" s="4">
        <v>13674.204000000002</v>
      </c>
      <c r="G49" s="21" t="s">
        <v>250</v>
      </c>
      <c r="H49" s="228"/>
      <c r="I49" s="28">
        <f>_xlfn.IFNA(VLOOKUP(StopCodes,[3]!RangeStopCode,2,FALSE),"No Previous Rate")</f>
        <v>14396.158213747203</v>
      </c>
      <c r="J49" s="29">
        <f t="shared" si="0"/>
        <v>1.0527968000000001</v>
      </c>
      <c r="AQ49" t="s">
        <v>468</v>
      </c>
    </row>
    <row r="50" spans="1:43" ht="14.25" customHeight="1" x14ac:dyDescent="0.25">
      <c r="A50" s="213"/>
      <c r="B50" s="15" t="s">
        <v>469</v>
      </c>
      <c r="E50" s="18" t="s">
        <v>470</v>
      </c>
      <c r="F50" s="4">
        <v>16738.056</v>
      </c>
      <c r="G50" s="21" t="s">
        <v>250</v>
      </c>
      <c r="H50" s="228"/>
      <c r="I50" s="28">
        <f>_xlfn.IFNA(VLOOKUP(StopCodes,[3]!RangeStopCode,2,FALSE),"No Previous Rate")</f>
        <v>17621.771795020803</v>
      </c>
      <c r="J50" s="29">
        <f t="shared" si="0"/>
        <v>1.0527968000000001</v>
      </c>
      <c r="AQ50" t="s">
        <v>471</v>
      </c>
    </row>
    <row r="51" spans="1:43" ht="14.25" customHeight="1" x14ac:dyDescent="0.25">
      <c r="A51" s="213"/>
      <c r="B51" s="15" t="s">
        <v>472</v>
      </c>
      <c r="E51" s="18" t="s">
        <v>473</v>
      </c>
      <c r="F51" s="4">
        <v>18265.152000000002</v>
      </c>
      <c r="G51" s="21" t="s">
        <v>250</v>
      </c>
      <c r="H51" s="228"/>
      <c r="I51" s="28">
        <f>_xlfn.IFNA(VLOOKUP(StopCodes,[3]!RangeStopCode,2,FALSE),"No Previous Rate")</f>
        <v>19229.493577113601</v>
      </c>
      <c r="J51" s="29">
        <f t="shared" si="0"/>
        <v>1.0527967999999999</v>
      </c>
      <c r="AQ51" t="s">
        <v>474</v>
      </c>
    </row>
    <row r="52" spans="1:43" ht="14.25" customHeight="1" x14ac:dyDescent="0.25">
      <c r="A52" s="213"/>
      <c r="B52" s="15" t="s">
        <v>475</v>
      </c>
      <c r="E52" s="18" t="s">
        <v>476</v>
      </c>
      <c r="F52" s="4">
        <v>178.44000000000003</v>
      </c>
      <c r="G52" s="21" t="s">
        <v>416</v>
      </c>
      <c r="H52" s="228"/>
      <c r="I52" s="28">
        <f>_xlfn.IFNA(VLOOKUP(StopCodes,[3]!RangeStopCode,2,FALSE),"No Previous Rate")</f>
        <v>187.86106099200001</v>
      </c>
      <c r="J52" s="29">
        <f t="shared" si="0"/>
        <v>1.0527967999999999</v>
      </c>
      <c r="AQ52" t="s">
        <v>477</v>
      </c>
    </row>
    <row r="53" spans="1:43" ht="14.25" customHeight="1" x14ac:dyDescent="0.25">
      <c r="A53" s="213"/>
      <c r="B53" s="15" t="s">
        <v>478</v>
      </c>
      <c r="E53" s="18" t="s">
        <v>479</v>
      </c>
      <c r="F53" s="4">
        <v>276.38399999999996</v>
      </c>
      <c r="G53" s="21" t="s">
        <v>416</v>
      </c>
      <c r="H53" s="228"/>
      <c r="I53" s="28">
        <f>_xlfn.IFNA(VLOOKUP(StopCodes,[3]!RangeStopCode,2,FALSE),"No Previous Rate")</f>
        <v>290.97619077119998</v>
      </c>
      <c r="J53" s="29">
        <f t="shared" si="0"/>
        <v>1.0527968000000001</v>
      </c>
      <c r="AQ53" t="s">
        <v>480</v>
      </c>
    </row>
    <row r="54" spans="1:43" ht="14.25" customHeight="1" x14ac:dyDescent="0.25">
      <c r="A54" s="213"/>
      <c r="B54" s="15" t="s">
        <v>481</v>
      </c>
      <c r="E54" s="18" t="s">
        <v>482</v>
      </c>
      <c r="F54" s="4">
        <v>1942.3440000000001</v>
      </c>
      <c r="G54" s="21" t="s">
        <v>250</v>
      </c>
      <c r="H54" s="228"/>
      <c r="I54" s="28">
        <f>_xlfn.IFNA(VLOOKUP(StopCodes,[3]!RangeStopCode,2,FALSE),"No Previous Rate")</f>
        <v>2044.8935476992003</v>
      </c>
      <c r="J54" s="29">
        <f t="shared" si="0"/>
        <v>1.0527968000000001</v>
      </c>
      <c r="AQ54" t="s">
        <v>483</v>
      </c>
    </row>
    <row r="55" spans="1:43" ht="14.25" customHeight="1" x14ac:dyDescent="0.25">
      <c r="A55" s="213"/>
      <c r="B55" s="15" t="s">
        <v>484</v>
      </c>
      <c r="E55" s="18" t="s">
        <v>485</v>
      </c>
      <c r="F55" s="4">
        <v>3919.0680000000002</v>
      </c>
      <c r="G55" s="21" t="s">
        <v>250</v>
      </c>
      <c r="H55" s="228"/>
      <c r="I55" s="28">
        <f>_xlfn.IFNA(VLOOKUP(StopCodes,[3]!RangeStopCode,2,FALSE),"No Previous Rate")</f>
        <v>4125.9822493824004</v>
      </c>
      <c r="J55" s="29">
        <f t="shared" si="0"/>
        <v>1.0527968000000001</v>
      </c>
      <c r="AQ55" t="s">
        <v>486</v>
      </c>
    </row>
    <row r="56" spans="1:43" ht="14.25" customHeight="1" x14ac:dyDescent="0.25">
      <c r="A56" s="213"/>
      <c r="B56" s="15" t="s">
        <v>487</v>
      </c>
      <c r="E56" s="18" t="s">
        <v>488</v>
      </c>
      <c r="F56" s="4">
        <v>6005.9520000000002</v>
      </c>
      <c r="G56" s="21" t="s">
        <v>250</v>
      </c>
      <c r="H56" s="228"/>
      <c r="I56" s="28">
        <f>_xlfn.IFNA(VLOOKUP(StopCodes,[3]!RangeStopCode,2,FALSE),"No Previous Rate")</f>
        <v>6323.0470465536</v>
      </c>
      <c r="J56" s="29">
        <f t="shared" si="0"/>
        <v>1.0527967999999999</v>
      </c>
      <c r="AQ56" t="s">
        <v>489</v>
      </c>
    </row>
    <row r="57" spans="1:43" ht="14.25" customHeight="1" x14ac:dyDescent="0.25">
      <c r="A57" s="213"/>
      <c r="B57" s="15" t="s">
        <v>490</v>
      </c>
      <c r="E57" s="18" t="s">
        <v>491</v>
      </c>
      <c r="F57" s="4">
        <v>146.08799999999999</v>
      </c>
      <c r="G57" s="21" t="s">
        <v>416</v>
      </c>
      <c r="H57" s="228"/>
      <c r="I57" s="28">
        <f>_xlfn.IFNA(VLOOKUP(StopCodes,[3]!RangeStopCode,2,FALSE),"No Previous Rate")</f>
        <v>153.80097891840003</v>
      </c>
      <c r="J57" s="29">
        <f t="shared" si="0"/>
        <v>1.0527968000000003</v>
      </c>
      <c r="AQ57" t="s">
        <v>492</v>
      </c>
    </row>
    <row r="58" spans="1:43" ht="14.25" customHeight="1" x14ac:dyDescent="0.25">
      <c r="A58" s="213"/>
      <c r="B58" s="15" t="s">
        <v>493</v>
      </c>
      <c r="E58" s="18" t="s">
        <v>494</v>
      </c>
      <c r="F58" s="4">
        <v>226.17600000000002</v>
      </c>
      <c r="G58" s="21" t="s">
        <v>416</v>
      </c>
      <c r="H58" s="228"/>
      <c r="I58" s="28">
        <f>_xlfn.IFNA(VLOOKUP(StopCodes,[3]!RangeStopCode,2,FALSE),"No Previous Rate")</f>
        <v>238.1173690368</v>
      </c>
      <c r="J58" s="29">
        <f t="shared" si="0"/>
        <v>1.0527967999999999</v>
      </c>
      <c r="AQ58" t="s">
        <v>495</v>
      </c>
    </row>
    <row r="59" spans="1:43" ht="14.25" customHeight="1" x14ac:dyDescent="0.25">
      <c r="A59" s="213"/>
      <c r="B59" s="15" t="s">
        <v>496</v>
      </c>
      <c r="E59" s="18" t="s">
        <v>497</v>
      </c>
      <c r="F59" s="4">
        <v>1940.2080000000001</v>
      </c>
      <c r="G59" s="21" t="s">
        <v>250</v>
      </c>
      <c r="H59" s="228"/>
      <c r="I59" s="28">
        <f>_xlfn.IFNA(VLOOKUP(StopCodes,[3]!RangeStopCode,2,FALSE),"No Previous Rate")</f>
        <v>2042.6447737344004</v>
      </c>
      <c r="J59" s="29">
        <f t="shared" si="0"/>
        <v>1.0527968000000001</v>
      </c>
      <c r="AQ59" t="s">
        <v>498</v>
      </c>
    </row>
    <row r="60" spans="1:43" ht="14.25" customHeight="1" x14ac:dyDescent="0.25">
      <c r="A60" s="213"/>
      <c r="B60" s="15" t="s">
        <v>499</v>
      </c>
      <c r="E60" s="18" t="s">
        <v>500</v>
      </c>
      <c r="F60" s="4">
        <v>3916.2</v>
      </c>
      <c r="G60" s="21" t="s">
        <v>250</v>
      </c>
      <c r="H60" s="228"/>
      <c r="I60" s="28">
        <f>_xlfn.IFNA(VLOOKUP(StopCodes,[3]!RangeStopCode,2,FALSE),"No Previous Rate")</f>
        <v>4122.9628281600008</v>
      </c>
      <c r="J60" s="29">
        <f t="shared" si="0"/>
        <v>1.0527968000000003</v>
      </c>
    </row>
    <row r="61" spans="1:43" ht="14.25" customHeight="1" x14ac:dyDescent="0.25">
      <c r="A61" s="213"/>
      <c r="B61" s="15" t="s">
        <v>501</v>
      </c>
      <c r="E61" s="18" t="s">
        <v>502</v>
      </c>
      <c r="F61" s="4">
        <v>5998.2959999999994</v>
      </c>
      <c r="G61" s="21" t="s">
        <v>250</v>
      </c>
      <c r="H61" s="228"/>
      <c r="I61" s="28">
        <f>_xlfn.IFNA(VLOOKUP(StopCodes,[3]!RangeStopCode,2,FALSE),"No Previous Rate")</f>
        <v>6314.9868342528007</v>
      </c>
      <c r="J61" s="29">
        <f t="shared" si="0"/>
        <v>1.0527968000000003</v>
      </c>
    </row>
    <row r="62" spans="1:43" ht="14.25" customHeight="1" x14ac:dyDescent="0.25">
      <c r="A62" s="213"/>
      <c r="B62" s="15" t="s">
        <v>503</v>
      </c>
      <c r="E62" s="18" t="s">
        <v>504</v>
      </c>
      <c r="F62" s="4">
        <v>139.84799999999998</v>
      </c>
      <c r="G62" s="21" t="s">
        <v>416</v>
      </c>
      <c r="H62" s="228"/>
      <c r="I62" s="28">
        <f>_xlfn.IFNA(VLOOKUP(StopCodes,[3]!RangeStopCode,2,FALSE),"No Previous Rate")</f>
        <v>147.23152688639999</v>
      </c>
      <c r="J62" s="29">
        <f t="shared" si="0"/>
        <v>1.0527968000000001</v>
      </c>
    </row>
    <row r="63" spans="1:43" ht="14.25" customHeight="1" x14ac:dyDescent="0.25">
      <c r="A63" s="213"/>
      <c r="B63" s="15" t="s">
        <v>505</v>
      </c>
      <c r="E63" s="18" t="s">
        <v>506</v>
      </c>
      <c r="F63" s="4">
        <v>217.67999999999998</v>
      </c>
      <c r="G63" s="21" t="s">
        <v>416</v>
      </c>
      <c r="H63" s="228"/>
      <c r="I63" s="28">
        <f>_xlfn.IFNA(VLOOKUP(StopCodes,[3]!RangeStopCode,2,FALSE),"No Previous Rate")</f>
        <v>229.17280742399998</v>
      </c>
      <c r="J63" s="29">
        <f t="shared" si="0"/>
        <v>1.0527968000000001</v>
      </c>
    </row>
    <row r="64" spans="1:43" ht="14.25" customHeight="1" x14ac:dyDescent="0.25">
      <c r="A64" s="213"/>
      <c r="B64" s="15" t="s">
        <v>507</v>
      </c>
      <c r="E64" s="18" t="s">
        <v>508</v>
      </c>
      <c r="F64" s="4">
        <v>1984.0920000000001</v>
      </c>
      <c r="G64" s="21" t="s">
        <v>250</v>
      </c>
      <c r="H64" s="228"/>
      <c r="I64" s="28">
        <f>_xlfn.IFNA(VLOOKUP(StopCodes,[3]!RangeStopCode,2,FALSE),"No Previous Rate")</f>
        <v>2088.8457085056002</v>
      </c>
      <c r="J64" s="29">
        <f t="shared" si="0"/>
        <v>1.0527968000000001</v>
      </c>
    </row>
    <row r="65" spans="1:10" ht="14.25" customHeight="1" x14ac:dyDescent="0.25">
      <c r="A65" s="213"/>
      <c r="B65" s="15" t="s">
        <v>509</v>
      </c>
      <c r="E65" s="18" t="s">
        <v>510</v>
      </c>
      <c r="F65" s="4">
        <v>3970.26</v>
      </c>
      <c r="G65" s="21" t="s">
        <v>250</v>
      </c>
      <c r="H65" s="228"/>
      <c r="I65" s="28">
        <f>_xlfn.IFNA(VLOOKUP(StopCodes,[3]!RangeStopCode,2,FALSE),"No Previous Rate")</f>
        <v>4179.8770231680001</v>
      </c>
      <c r="J65" s="29">
        <f t="shared" si="0"/>
        <v>1.0527967999999999</v>
      </c>
    </row>
    <row r="66" spans="1:10" ht="14.25" customHeight="1" x14ac:dyDescent="0.25">
      <c r="A66" s="213"/>
      <c r="B66" s="15" t="s">
        <v>511</v>
      </c>
      <c r="E66" s="18" t="s">
        <v>512</v>
      </c>
      <c r="F66" s="4">
        <v>6094.8959999999997</v>
      </c>
      <c r="G66" s="21" t="s">
        <v>250</v>
      </c>
      <c r="H66" s="228"/>
      <c r="I66" s="28">
        <f>_xlfn.IFNA(VLOOKUP(StopCodes,[3]!RangeStopCode,2,FALSE),"No Previous Rate")</f>
        <v>6416.6870051328006</v>
      </c>
      <c r="J66" s="29">
        <f t="shared" ref="J66:J129" si="1">IF(I66="No Previous Rate","N/A",I66/F66)</f>
        <v>1.0527968000000001</v>
      </c>
    </row>
    <row r="67" spans="1:10" ht="14.25" customHeight="1" x14ac:dyDescent="0.25">
      <c r="A67" s="213"/>
      <c r="B67" s="15" t="s">
        <v>513</v>
      </c>
      <c r="E67" s="18" t="s">
        <v>514</v>
      </c>
      <c r="F67" s="4">
        <v>118.43999999999998</v>
      </c>
      <c r="G67" s="21" t="s">
        <v>416</v>
      </c>
      <c r="H67" s="228"/>
      <c r="I67" s="28">
        <f>_xlfn.IFNA(VLOOKUP(StopCodes,[3]!RangeStopCode,2,FALSE),"No Previous Rate")</f>
        <v>124.693252992</v>
      </c>
      <c r="J67" s="29">
        <f t="shared" si="1"/>
        <v>1.0527968000000001</v>
      </c>
    </row>
    <row r="68" spans="1:10" ht="14.25" customHeight="1" x14ac:dyDescent="0.25">
      <c r="A68" s="213"/>
      <c r="B68" s="15" t="s">
        <v>515</v>
      </c>
      <c r="E68" s="18" t="s">
        <v>516</v>
      </c>
      <c r="F68" s="4">
        <v>187.65599999999998</v>
      </c>
      <c r="G68" s="21" t="s">
        <v>416</v>
      </c>
      <c r="H68" s="228"/>
      <c r="I68" s="28">
        <f>_xlfn.IFNA(VLOOKUP(StopCodes,[3]!RangeStopCode,2,FALSE),"No Previous Rate")</f>
        <v>197.5636363008</v>
      </c>
      <c r="J68" s="29">
        <f t="shared" si="1"/>
        <v>1.0527968000000001</v>
      </c>
    </row>
    <row r="69" spans="1:10" ht="14.25" customHeight="1" x14ac:dyDescent="0.25">
      <c r="A69" s="213"/>
      <c r="B69" s="15" t="s">
        <v>517</v>
      </c>
      <c r="E69" s="18" t="s">
        <v>518</v>
      </c>
      <c r="F69" s="4">
        <v>110.39999999999999</v>
      </c>
      <c r="G69" s="21" t="s">
        <v>519</v>
      </c>
      <c r="H69" s="228"/>
      <c r="I69" s="28">
        <f>_xlfn.IFNA(VLOOKUP(StopCodes,[3]!RangeStopCode,2,FALSE),"No Previous Rate")</f>
        <v>116.22876672</v>
      </c>
      <c r="J69" s="29">
        <f t="shared" si="1"/>
        <v>1.0527968000000001</v>
      </c>
    </row>
    <row r="70" spans="1:10" ht="14.25" customHeight="1" x14ac:dyDescent="0.25">
      <c r="A70" s="213"/>
      <c r="B70" s="15" t="s">
        <v>520</v>
      </c>
      <c r="E70" s="18" t="s">
        <v>521</v>
      </c>
      <c r="F70" s="4">
        <v>1481.9364480000002</v>
      </c>
      <c r="G70" s="21" t="s">
        <v>250</v>
      </c>
      <c r="H70" s="24"/>
      <c r="I70" s="28">
        <f>_xlfn.IFNA(VLOOKUP(StopCodes,[3]!RangeStopCode,2,FALSE),"No Previous Rate")</f>
        <v>1560.1816897920003</v>
      </c>
      <c r="J70" s="29">
        <f t="shared" si="1"/>
        <v>1.0527993234106623</v>
      </c>
    </row>
    <row r="71" spans="1:10" ht="14.25" customHeight="1" x14ac:dyDescent="0.25">
      <c r="A71" s="213"/>
      <c r="B71" s="15" t="s">
        <v>522</v>
      </c>
      <c r="E71" s="18" t="s">
        <v>523</v>
      </c>
      <c r="F71" s="4">
        <v>1984.0920000000001</v>
      </c>
      <c r="G71" s="21" t="s">
        <v>250</v>
      </c>
      <c r="H71" s="24"/>
      <c r="I71" s="28">
        <f>_xlfn.IFNA(VLOOKUP(StopCodes,[3]!RangeStopCode,2,FALSE),"No Previous Rate")</f>
        <v>2088.8457085056002</v>
      </c>
      <c r="J71" s="29">
        <f t="shared" si="1"/>
        <v>1.0527968000000001</v>
      </c>
    </row>
    <row r="72" spans="1:10" ht="14.25" customHeight="1" x14ac:dyDescent="0.25">
      <c r="A72" s="213"/>
      <c r="B72" s="15" t="s">
        <v>524</v>
      </c>
      <c r="E72" s="18" t="s">
        <v>525</v>
      </c>
      <c r="F72" s="4">
        <v>1911.0855600000002</v>
      </c>
      <c r="G72" s="21" t="s">
        <v>250</v>
      </c>
      <c r="H72" s="24"/>
      <c r="I72" s="28">
        <f>_xlfn.IFNA(VLOOKUP(StopCodes,[3]!RangeStopCode,2,FALSE),"No Previous Rate")</f>
        <v>2011.9831197312005</v>
      </c>
      <c r="J72" s="29">
        <f t="shared" si="1"/>
        <v>1.0527959406125178</v>
      </c>
    </row>
    <row r="73" spans="1:10" ht="14.25" customHeight="1" x14ac:dyDescent="0.25">
      <c r="A73" s="213"/>
      <c r="B73" s="15" t="s">
        <v>526</v>
      </c>
      <c r="E73" s="18" t="s">
        <v>527</v>
      </c>
      <c r="F73" s="4">
        <v>2066.442</v>
      </c>
      <c r="G73" s="21" t="s">
        <v>250</v>
      </c>
      <c r="H73" s="24"/>
      <c r="I73" s="28">
        <f>_xlfn.IFNA(VLOOKUP(StopCodes,[3]!RangeStopCode,2,FALSE),"No Previous Rate")</f>
        <v>2175.5498417663998</v>
      </c>
      <c r="J73" s="29">
        <f t="shared" si="1"/>
        <v>1.0527998568391466</v>
      </c>
    </row>
    <row r="74" spans="1:10" ht="14.25" customHeight="1" x14ac:dyDescent="0.25">
      <c r="A74" s="213"/>
      <c r="B74" s="15" t="s">
        <v>528</v>
      </c>
      <c r="E74" s="18" t="s">
        <v>529</v>
      </c>
      <c r="F74" s="4">
        <v>1822.6725600000002</v>
      </c>
      <c r="G74" s="21" t="s">
        <v>250</v>
      </c>
      <c r="H74" s="24"/>
      <c r="I74" s="28">
        <f>_xlfn.IFNA(VLOOKUP(StopCodes,[3]!RangeStopCode,2,FALSE),"No Previous Rate")</f>
        <v>1918.8990378624003</v>
      </c>
      <c r="J74" s="29">
        <f t="shared" si="1"/>
        <v>1.0527941660911382</v>
      </c>
    </row>
    <row r="75" spans="1:10" ht="14.25" customHeight="1" x14ac:dyDescent="0.25">
      <c r="A75" s="214"/>
      <c r="B75" s="15" t="s">
        <v>530</v>
      </c>
      <c r="E75" s="18" t="s">
        <v>531</v>
      </c>
      <c r="F75" s="4">
        <v>1942.3440000000001</v>
      </c>
      <c r="G75" s="21" t="s">
        <v>250</v>
      </c>
      <c r="H75" s="24"/>
      <c r="I75" s="28">
        <f>_xlfn.IFNA(VLOOKUP(StopCodes,[3]!RangeStopCode,2,FALSE),"No Previous Rate")</f>
        <v>2044.8935476992003</v>
      </c>
      <c r="J75" s="29">
        <f t="shared" si="1"/>
        <v>1.0527968000000001</v>
      </c>
    </row>
    <row r="76" spans="1:10" ht="14.25" customHeight="1" x14ac:dyDescent="0.25">
      <c r="A76" s="212" t="s">
        <v>532</v>
      </c>
      <c r="B76" s="15" t="s">
        <v>533</v>
      </c>
      <c r="E76" s="18" t="s">
        <v>534</v>
      </c>
      <c r="F76" s="4">
        <v>284.928</v>
      </c>
      <c r="G76" s="21" t="s">
        <v>250</v>
      </c>
      <c r="H76" s="224" t="s">
        <v>535</v>
      </c>
      <c r="I76" s="28">
        <f>_xlfn.IFNA(VLOOKUP(StopCodes,[3]!RangeStopCode,2,FALSE),"No Previous Rate")</f>
        <v>299.97128663040007</v>
      </c>
      <c r="J76" s="29">
        <f t="shared" si="1"/>
        <v>1.0527968000000003</v>
      </c>
    </row>
    <row r="77" spans="1:10" ht="14.25" customHeight="1" x14ac:dyDescent="0.25">
      <c r="A77" s="213"/>
      <c r="B77" s="15" t="s">
        <v>536</v>
      </c>
      <c r="E77" s="18" t="s">
        <v>537</v>
      </c>
      <c r="F77" s="4">
        <v>1019.292</v>
      </c>
      <c r="G77" s="21" t="s">
        <v>250</v>
      </c>
      <c r="H77" s="224"/>
      <c r="I77" s="28">
        <f>_xlfn.IFNA(VLOOKUP(StopCodes,[3]!RangeStopCode,2,FALSE),"No Previous Rate")</f>
        <v>1073.1073558656001</v>
      </c>
      <c r="J77" s="29">
        <f t="shared" si="1"/>
        <v>1.0527968000000001</v>
      </c>
    </row>
    <row r="78" spans="1:10" ht="14.25" customHeight="1" x14ac:dyDescent="0.25">
      <c r="A78" s="213"/>
      <c r="B78" s="15" t="s">
        <v>538</v>
      </c>
      <c r="E78" s="18" t="s">
        <v>539</v>
      </c>
      <c r="F78" s="4">
        <v>2344.5719999999997</v>
      </c>
      <c r="G78" s="21" t="s">
        <v>250</v>
      </c>
      <c r="H78" s="224"/>
      <c r="I78" s="28">
        <f>_xlfn.IFNA(VLOOKUP(StopCodes,[3]!RangeStopCode,2,FALSE),"No Previous Rate")</f>
        <v>2468.3578989695998</v>
      </c>
      <c r="J78" s="29">
        <f t="shared" si="1"/>
        <v>1.0527968000000001</v>
      </c>
    </row>
    <row r="79" spans="1:10" ht="14.25" customHeight="1" x14ac:dyDescent="0.25">
      <c r="A79" s="213"/>
      <c r="B79" s="15" t="s">
        <v>540</v>
      </c>
      <c r="E79" s="18" t="s">
        <v>541</v>
      </c>
      <c r="F79" s="4">
        <v>5976.3959999999997</v>
      </c>
      <c r="G79" s="21" t="s">
        <v>250</v>
      </c>
      <c r="H79" s="224"/>
      <c r="I79" s="28">
        <f>_xlfn.IFNA(VLOOKUP(StopCodes,[3]!RangeStopCode,2,FALSE),"No Previous Rate")</f>
        <v>6291.9305843328002</v>
      </c>
      <c r="J79" s="29">
        <f t="shared" si="1"/>
        <v>1.0527968000000001</v>
      </c>
    </row>
    <row r="80" spans="1:10" ht="14.25" customHeight="1" x14ac:dyDescent="0.25">
      <c r="A80" s="213"/>
      <c r="B80" s="15" t="s">
        <v>542</v>
      </c>
      <c r="E80" s="18" t="s">
        <v>543</v>
      </c>
      <c r="F80" s="4">
        <v>8463.1560000000009</v>
      </c>
      <c r="G80" s="21" t="s">
        <v>250</v>
      </c>
      <c r="H80" s="224"/>
      <c r="I80" s="28">
        <f>_xlfn.IFNA(VLOOKUP(StopCodes,[3]!RangeStopCode,2,FALSE),"No Previous Rate")</f>
        <v>8909.9835547008006</v>
      </c>
      <c r="J80" s="29">
        <f t="shared" si="1"/>
        <v>1.0527967999999999</v>
      </c>
    </row>
    <row r="81" spans="1:10" ht="14.25" customHeight="1" x14ac:dyDescent="0.25">
      <c r="A81" s="213"/>
      <c r="B81" s="15" t="s">
        <v>544</v>
      </c>
      <c r="E81" s="18" t="s">
        <v>545</v>
      </c>
      <c r="F81" s="4">
        <v>361.64400000000001</v>
      </c>
      <c r="G81" s="21" t="s">
        <v>250</v>
      </c>
      <c r="H81" s="224"/>
      <c r="I81" s="28">
        <f>_xlfn.IFNA(VLOOKUP(StopCodes,[3]!RangeStopCode,2,FALSE),"No Previous Rate")</f>
        <v>380.73764593920004</v>
      </c>
      <c r="J81" s="29">
        <f t="shared" si="1"/>
        <v>1.0527968000000001</v>
      </c>
    </row>
    <row r="82" spans="1:10" ht="14.25" customHeight="1" x14ac:dyDescent="0.25">
      <c r="A82" s="214"/>
      <c r="B82" s="15" t="s">
        <v>546</v>
      </c>
      <c r="E82" s="18" t="s">
        <v>547</v>
      </c>
      <c r="F82" s="4">
        <v>484.30799999999999</v>
      </c>
      <c r="G82" s="21" t="s">
        <v>250</v>
      </c>
      <c r="H82" s="224"/>
      <c r="I82" s="28">
        <f>_xlfn.IFNA(VLOOKUP(StopCodes,[3]!RangeStopCode,2,FALSE),"No Previous Rate")</f>
        <v>509.87791261440003</v>
      </c>
      <c r="J82" s="29">
        <f t="shared" si="1"/>
        <v>1.0527968000000001</v>
      </c>
    </row>
    <row r="83" spans="1:10" ht="14.25" customHeight="1" x14ac:dyDescent="0.25">
      <c r="A83" s="212" t="s">
        <v>74</v>
      </c>
      <c r="B83" s="15" t="s">
        <v>548</v>
      </c>
      <c r="E83" s="18" t="s">
        <v>549</v>
      </c>
      <c r="F83" s="4">
        <v>226.81199999999998</v>
      </c>
      <c r="G83" s="21" t="s">
        <v>250</v>
      </c>
      <c r="H83" s="224" t="s">
        <v>550</v>
      </c>
      <c r="I83" s="28">
        <f>_xlfn.IFNA(VLOOKUP(StopCodes,[3]!RangeStopCode,2,FALSE),"No Previous Rate")</f>
        <v>238.78694780160001</v>
      </c>
      <c r="J83" s="29">
        <f t="shared" si="1"/>
        <v>1.0527968000000001</v>
      </c>
    </row>
    <row r="84" spans="1:10" ht="14.25" customHeight="1" x14ac:dyDescent="0.25">
      <c r="A84" s="213"/>
      <c r="B84" s="15" t="s">
        <v>551</v>
      </c>
      <c r="E84" s="18" t="s">
        <v>552</v>
      </c>
      <c r="F84" s="4">
        <v>75.599999999999994</v>
      </c>
      <c r="G84" s="21" t="s">
        <v>553</v>
      </c>
      <c r="H84" s="224"/>
      <c r="I84" s="28">
        <f>_xlfn.IFNA(VLOOKUP(StopCodes,[3]!RangeStopCode,2,FALSE),"No Previous Rate")</f>
        <v>79.591438080000003</v>
      </c>
      <c r="J84" s="29">
        <f t="shared" si="1"/>
        <v>1.0527968000000001</v>
      </c>
    </row>
    <row r="85" spans="1:10" ht="14.25" customHeight="1" x14ac:dyDescent="0.25">
      <c r="A85" s="213"/>
      <c r="B85" s="15" t="s">
        <v>554</v>
      </c>
      <c r="E85" s="18" t="s">
        <v>555</v>
      </c>
      <c r="F85" s="4">
        <v>132.32399999999998</v>
      </c>
      <c r="G85" s="21" t="s">
        <v>250</v>
      </c>
      <c r="H85" s="224" t="s">
        <v>556</v>
      </c>
      <c r="I85" s="28">
        <f>_xlfn.IFNA(VLOOKUP(StopCodes,[3]!RangeStopCode,2,FALSE),"No Previous Rate")</f>
        <v>139.3102837632</v>
      </c>
      <c r="J85" s="29">
        <f t="shared" si="1"/>
        <v>1.0527968000000001</v>
      </c>
    </row>
    <row r="86" spans="1:10" ht="14.25" customHeight="1" x14ac:dyDescent="0.25">
      <c r="A86" s="213"/>
      <c r="B86" s="15" t="s">
        <v>557</v>
      </c>
      <c r="E86" s="18" t="s">
        <v>558</v>
      </c>
      <c r="F86" s="4">
        <v>512.24400000000003</v>
      </c>
      <c r="G86" s="21" t="s">
        <v>250</v>
      </c>
      <c r="H86" s="224"/>
      <c r="I86" s="28">
        <f>_xlfn.IFNA(VLOOKUP(StopCodes,[3]!RangeStopCode,2,FALSE),"No Previous Rate")</f>
        <v>539.28884401920004</v>
      </c>
      <c r="J86" s="29">
        <f t="shared" si="1"/>
        <v>1.0527968000000001</v>
      </c>
    </row>
    <row r="87" spans="1:10" ht="14.25" customHeight="1" x14ac:dyDescent="0.25">
      <c r="A87" s="213"/>
      <c r="B87" s="15" t="s">
        <v>559</v>
      </c>
      <c r="E87" s="18" t="s">
        <v>560</v>
      </c>
      <c r="F87" s="4">
        <v>69.443999999999988</v>
      </c>
      <c r="G87" s="21" t="s">
        <v>519</v>
      </c>
      <c r="H87" s="226" t="s">
        <v>561</v>
      </c>
      <c r="I87" s="28">
        <f>_xlfn.IFNA(VLOOKUP(StopCodes,[3]!RangeStopCode,2,FALSE),"No Previous Rate")</f>
        <v>73.110420979200001</v>
      </c>
      <c r="J87" s="29">
        <f t="shared" si="1"/>
        <v>1.0527968000000001</v>
      </c>
    </row>
    <row r="88" spans="1:10" ht="14.25" customHeight="1" x14ac:dyDescent="0.25">
      <c r="A88" s="213"/>
      <c r="B88" s="15" t="s">
        <v>562</v>
      </c>
      <c r="E88" s="18" t="s">
        <v>563</v>
      </c>
      <c r="F88" s="4">
        <v>89.112000000000009</v>
      </c>
      <c r="G88" s="21" t="s">
        <v>519</v>
      </c>
      <c r="H88" s="226"/>
      <c r="I88" s="28">
        <f>_xlfn.IFNA(VLOOKUP(StopCodes,[3]!RangeStopCode,2,FALSE),"No Previous Rate")</f>
        <v>93.816828441600009</v>
      </c>
      <c r="J88" s="29">
        <f t="shared" si="1"/>
        <v>1.0527968000000001</v>
      </c>
    </row>
    <row r="89" spans="1:10" ht="14.25" customHeight="1" x14ac:dyDescent="0.25">
      <c r="A89" s="213"/>
      <c r="B89" s="15" t="s">
        <v>564</v>
      </c>
      <c r="E89" s="18" t="s">
        <v>565</v>
      </c>
      <c r="F89" s="4">
        <v>175.77599999999998</v>
      </c>
      <c r="G89" s="21" t="s">
        <v>519</v>
      </c>
      <c r="H89" s="226"/>
      <c r="I89" s="28">
        <f>_xlfn.IFNA(VLOOKUP(StopCodes,[3]!RangeStopCode,2,FALSE),"No Previous Rate")</f>
        <v>185.0564103168</v>
      </c>
      <c r="J89" s="29">
        <f t="shared" si="1"/>
        <v>1.0527968000000001</v>
      </c>
    </row>
    <row r="90" spans="1:10" ht="14.25" customHeight="1" x14ac:dyDescent="0.25">
      <c r="A90" s="213"/>
      <c r="B90" s="15" t="s">
        <v>566</v>
      </c>
      <c r="E90" s="18" t="s">
        <v>567</v>
      </c>
      <c r="F90" s="4">
        <v>196.55999999999997</v>
      </c>
      <c r="G90" s="21" t="s">
        <v>519</v>
      </c>
      <c r="H90" s="226"/>
      <c r="I90" s="28">
        <f>_xlfn.IFNA(VLOOKUP(StopCodes,[3]!RangeStopCode,2,FALSE),"No Previous Rate")</f>
        <v>206.93773900799997</v>
      </c>
      <c r="J90" s="29">
        <f t="shared" si="1"/>
        <v>1.0527967999999999</v>
      </c>
    </row>
    <row r="91" spans="1:10" ht="14.25" customHeight="1" x14ac:dyDescent="0.25">
      <c r="A91" s="214"/>
      <c r="B91" s="15" t="s">
        <v>568</v>
      </c>
      <c r="E91" s="18" t="s">
        <v>569</v>
      </c>
      <c r="F91" s="4">
        <v>95.64</v>
      </c>
      <c r="G91" s="21" t="s">
        <v>519</v>
      </c>
      <c r="H91" s="226"/>
      <c r="I91" s="28">
        <f>_xlfn.IFNA(VLOOKUP(StopCodes,[3]!RangeStopCode,2,FALSE),"No Previous Rate")</f>
        <v>100.689485952</v>
      </c>
      <c r="J91" s="29">
        <f t="shared" si="1"/>
        <v>1.0527967999999999</v>
      </c>
    </row>
    <row r="92" spans="1:10" ht="14.25" customHeight="1" x14ac:dyDescent="0.25">
      <c r="A92" s="7" t="s">
        <v>160</v>
      </c>
      <c r="B92" s="15" t="s">
        <v>570</v>
      </c>
      <c r="E92" s="18" t="s">
        <v>571</v>
      </c>
      <c r="F92" s="4">
        <v>14.016</v>
      </c>
      <c r="G92" s="21" t="s">
        <v>416</v>
      </c>
      <c r="H92" s="25" t="s">
        <v>572</v>
      </c>
      <c r="I92" s="28">
        <f>_xlfn.IFNA(VLOOKUP(StopCodes,[3]!RangeStopCode,2,FALSE),"No Previous Rate")</f>
        <v>14.7559999488</v>
      </c>
      <c r="J92" s="29">
        <f t="shared" si="1"/>
        <v>1.0527967999999999</v>
      </c>
    </row>
    <row r="93" spans="1:10" ht="14.25" customHeight="1" x14ac:dyDescent="0.25">
      <c r="A93" s="212" t="s">
        <v>573</v>
      </c>
      <c r="B93" s="15" t="s">
        <v>574</v>
      </c>
      <c r="E93" s="18" t="s">
        <v>575</v>
      </c>
      <c r="F93" s="4">
        <v>87.804000000000002</v>
      </c>
      <c r="G93" s="21" t="s">
        <v>519</v>
      </c>
      <c r="H93" s="227" t="s">
        <v>576</v>
      </c>
      <c r="I93" s="28">
        <f>_xlfn.IFNA(VLOOKUP(StopCodes,[3]!RangeStopCode,2,FALSE),"No Previous Rate")</f>
        <v>92.439770227200015</v>
      </c>
      <c r="J93" s="29">
        <f t="shared" si="1"/>
        <v>1.0527968000000001</v>
      </c>
    </row>
    <row r="94" spans="1:10" ht="14.25" customHeight="1" x14ac:dyDescent="0.25">
      <c r="A94" s="213"/>
      <c r="B94" s="15" t="s">
        <v>577</v>
      </c>
      <c r="E94" s="18" t="s">
        <v>578</v>
      </c>
      <c r="F94" s="4">
        <v>70.24799999999999</v>
      </c>
      <c r="G94" s="21" t="s">
        <v>519</v>
      </c>
      <c r="H94" s="228"/>
      <c r="I94" s="28">
        <f>_xlfn.IFNA(VLOOKUP(StopCodes,[3]!RangeStopCode,2,FALSE),"No Previous Rate")</f>
        <v>73.956869606399991</v>
      </c>
      <c r="J94" s="29">
        <f t="shared" si="1"/>
        <v>1.0527968000000001</v>
      </c>
    </row>
    <row r="95" spans="1:10" ht="14.25" customHeight="1" x14ac:dyDescent="0.25">
      <c r="A95" s="213"/>
      <c r="B95" s="15" t="s">
        <v>579</v>
      </c>
      <c r="E95" s="18" t="s">
        <v>580</v>
      </c>
      <c r="F95" s="4">
        <v>44.783999999999999</v>
      </c>
      <c r="G95" s="21" t="s">
        <v>519</v>
      </c>
      <c r="H95" s="228"/>
      <c r="I95" s="28">
        <f>_xlfn.IFNA(VLOOKUP(StopCodes,[3]!RangeStopCode,2,FALSE),"No Previous Rate")</f>
        <v>47.148451891200004</v>
      </c>
      <c r="J95" s="29">
        <f t="shared" si="1"/>
        <v>1.0527968000000001</v>
      </c>
    </row>
    <row r="96" spans="1:10" ht="14.25" customHeight="1" x14ac:dyDescent="0.25">
      <c r="A96" s="213"/>
      <c r="B96" s="15" t="s">
        <v>581</v>
      </c>
      <c r="E96" s="18" t="s">
        <v>582</v>
      </c>
      <c r="F96" s="4">
        <v>39.515999999999998</v>
      </c>
      <c r="G96" s="21" t="s">
        <v>519</v>
      </c>
      <c r="H96" s="228"/>
      <c r="I96" s="28">
        <f>_xlfn.IFNA(VLOOKUP(StopCodes,[3]!RangeStopCode,2,FALSE),"No Previous Rate")</f>
        <v>41.602318348799997</v>
      </c>
      <c r="J96" s="29">
        <f t="shared" si="1"/>
        <v>1.0527967999999999</v>
      </c>
    </row>
    <row r="97" spans="1:10" ht="14.25" customHeight="1" x14ac:dyDescent="0.25">
      <c r="A97" s="213"/>
      <c r="B97" s="15" t="s">
        <v>583</v>
      </c>
      <c r="E97" s="18" t="s">
        <v>584</v>
      </c>
      <c r="F97" s="4">
        <v>151.524</v>
      </c>
      <c r="G97" s="21" t="s">
        <v>519</v>
      </c>
      <c r="H97" s="228"/>
      <c r="I97" s="28">
        <f>_xlfn.IFNA(VLOOKUP(StopCodes,[3]!RangeStopCode,2,FALSE),"No Previous Rate")</f>
        <v>159.52398232319999</v>
      </c>
      <c r="J97" s="29">
        <f t="shared" si="1"/>
        <v>1.0527967999999999</v>
      </c>
    </row>
    <row r="98" spans="1:10" ht="14.25" customHeight="1" x14ac:dyDescent="0.25">
      <c r="A98" s="213"/>
      <c r="B98" s="15" t="s">
        <v>585</v>
      </c>
      <c r="E98" s="18" t="s">
        <v>586</v>
      </c>
      <c r="F98" s="4">
        <v>128.42400000000001</v>
      </c>
      <c r="G98" s="21" t="s">
        <v>519</v>
      </c>
      <c r="H98" s="228"/>
      <c r="I98" s="28">
        <f>_xlfn.IFNA(VLOOKUP(StopCodes,[3]!RangeStopCode,2,FALSE),"No Previous Rate")</f>
        <v>135.20437624320002</v>
      </c>
      <c r="J98" s="29">
        <f t="shared" si="1"/>
        <v>1.0527968000000001</v>
      </c>
    </row>
    <row r="99" spans="1:10" ht="14.25" customHeight="1" x14ac:dyDescent="0.25">
      <c r="A99" s="213"/>
      <c r="B99" s="15" t="s">
        <v>587</v>
      </c>
      <c r="E99" s="18" t="s">
        <v>588</v>
      </c>
      <c r="F99" s="4">
        <v>94.919999999999987</v>
      </c>
      <c r="G99" s="21" t="s">
        <v>519</v>
      </c>
      <c r="H99" s="228"/>
      <c r="I99" s="28">
        <f>_xlfn.IFNA(VLOOKUP(StopCodes,[3]!RangeStopCode,2,FALSE),"No Previous Rate")</f>
        <v>99.931472255999992</v>
      </c>
      <c r="J99" s="29">
        <f t="shared" si="1"/>
        <v>1.0527968000000001</v>
      </c>
    </row>
    <row r="100" spans="1:10" ht="14.25" customHeight="1" x14ac:dyDescent="0.25">
      <c r="A100" s="214"/>
      <c r="B100" s="15" t="s">
        <v>589</v>
      </c>
      <c r="E100" s="18" t="s">
        <v>590</v>
      </c>
      <c r="F100" s="4">
        <v>87.983999999999995</v>
      </c>
      <c r="G100" s="21" t="s">
        <v>519</v>
      </c>
      <c r="H100" s="26"/>
      <c r="I100" s="28">
        <f>_xlfn.IFNA(VLOOKUP(StopCodes,[3]!RangeStopCode,2,FALSE),"No Previous Rate")</f>
        <v>92.629273651199995</v>
      </c>
      <c r="J100" s="29">
        <f t="shared" si="1"/>
        <v>1.0527968000000001</v>
      </c>
    </row>
    <row r="101" spans="1:10" ht="14.25" customHeight="1" x14ac:dyDescent="0.25">
      <c r="A101" s="212" t="s">
        <v>591</v>
      </c>
      <c r="B101" s="15" t="s">
        <v>592</v>
      </c>
      <c r="E101" s="18" t="s">
        <v>593</v>
      </c>
      <c r="F101" s="4">
        <v>105.51600000000001</v>
      </c>
      <c r="G101" s="21" t="s">
        <v>519</v>
      </c>
      <c r="H101" s="229" t="s">
        <v>594</v>
      </c>
      <c r="I101" s="28">
        <f>_xlfn.IFNA(VLOOKUP(StopCodes,[3]!RangeStopCode,2,FALSE),"No Previous Rate")</f>
        <v>111.08690714880001</v>
      </c>
      <c r="J101" s="29">
        <f t="shared" si="1"/>
        <v>1.0527968000000001</v>
      </c>
    </row>
    <row r="102" spans="1:10" ht="14.25" customHeight="1" x14ac:dyDescent="0.25">
      <c r="A102" s="213"/>
      <c r="B102" s="15" t="s">
        <v>595</v>
      </c>
      <c r="E102" s="18" t="s">
        <v>596</v>
      </c>
      <c r="F102" s="4">
        <v>100.41600000000001</v>
      </c>
      <c r="G102" s="21" t="s">
        <v>519</v>
      </c>
      <c r="H102" s="215"/>
      <c r="I102" s="28">
        <f>_xlfn.IFNA(VLOOKUP(StopCodes,[3]!RangeStopCode,2,FALSE),"No Previous Rate")</f>
        <v>105.71764346880001</v>
      </c>
      <c r="J102" s="29">
        <f t="shared" si="1"/>
        <v>1.0527967999999999</v>
      </c>
    </row>
    <row r="103" spans="1:10" ht="14.25" customHeight="1" x14ac:dyDescent="0.25">
      <c r="A103" s="213"/>
      <c r="B103" s="15" t="s">
        <v>597</v>
      </c>
      <c r="E103" s="18" t="s">
        <v>598</v>
      </c>
      <c r="F103" s="4">
        <v>30.299999999999997</v>
      </c>
      <c r="G103" s="21" t="s">
        <v>599</v>
      </c>
      <c r="H103" s="224" t="s">
        <v>600</v>
      </c>
      <c r="I103" s="28">
        <f>_xlfn.IFNA(VLOOKUP(StopCodes,[3]!RangeStopCode,2,FALSE),"No Previous Rate")</f>
        <v>31.899743040000001</v>
      </c>
      <c r="J103" s="29">
        <f t="shared" si="1"/>
        <v>1.0527968000000001</v>
      </c>
    </row>
    <row r="104" spans="1:10" ht="14.25" customHeight="1" x14ac:dyDescent="0.25">
      <c r="A104" s="213"/>
      <c r="B104" s="15" t="s">
        <v>601</v>
      </c>
      <c r="E104" s="18" t="s">
        <v>602</v>
      </c>
      <c r="F104" s="4">
        <v>45.672000000000004</v>
      </c>
      <c r="G104" s="21" t="s">
        <v>599</v>
      </c>
      <c r="H104" s="226"/>
      <c r="I104" s="28">
        <f>_xlfn.IFNA(VLOOKUP(StopCodes,[3]!RangeStopCode,2,FALSE),"No Previous Rate")</f>
        <v>48.083335449600007</v>
      </c>
      <c r="J104" s="29">
        <f t="shared" si="1"/>
        <v>1.0527968000000001</v>
      </c>
    </row>
    <row r="105" spans="1:10" ht="14.25" customHeight="1" x14ac:dyDescent="0.25">
      <c r="A105" s="213"/>
      <c r="B105" s="15" t="s">
        <v>603</v>
      </c>
      <c r="E105" s="18" t="s">
        <v>604</v>
      </c>
      <c r="F105" s="4">
        <v>72.263999999999996</v>
      </c>
      <c r="G105" s="21" t="s">
        <v>599</v>
      </c>
      <c r="H105" s="226"/>
      <c r="I105" s="28">
        <f>_xlfn.IFNA(VLOOKUP(StopCodes,[3]!RangeStopCode,2,FALSE),"No Previous Rate")</f>
        <v>76.079307955200008</v>
      </c>
      <c r="J105" s="29">
        <f t="shared" si="1"/>
        <v>1.0527968000000001</v>
      </c>
    </row>
    <row r="106" spans="1:10" ht="14.25" customHeight="1" x14ac:dyDescent="0.25">
      <c r="A106" s="213"/>
      <c r="B106" s="15" t="s">
        <v>605</v>
      </c>
      <c r="E106" s="18" t="s">
        <v>606</v>
      </c>
      <c r="F106" s="4">
        <v>146.10137730187702</v>
      </c>
      <c r="G106" s="21" t="s">
        <v>416</v>
      </c>
      <c r="H106" s="224" t="s">
        <v>591</v>
      </c>
      <c r="I106" s="28">
        <f>_xlfn.IFNA(VLOOKUP(StopCodes,[3]!RangeStopCode,2,FALSE),"No Previous Rate")</f>
        <v>153.81361248000002</v>
      </c>
      <c r="J106" s="29">
        <f t="shared" si="1"/>
        <v>1.0527868752543506</v>
      </c>
    </row>
    <row r="107" spans="1:10" ht="14.25" customHeight="1" x14ac:dyDescent="0.25">
      <c r="A107" s="213"/>
      <c r="B107" s="15" t="s">
        <v>607</v>
      </c>
      <c r="E107" s="18" t="s">
        <v>608</v>
      </c>
      <c r="F107" s="4">
        <v>68.520550920750807</v>
      </c>
      <c r="G107" s="21" t="s">
        <v>416</v>
      </c>
      <c r="H107" s="224"/>
      <c r="I107" s="28">
        <f>_xlfn.IFNA(VLOOKUP(StopCodes,[3]!RangeStopCode,2,FALSE),"No Previous Rate")</f>
        <v>72.125003174400007</v>
      </c>
      <c r="J107" s="29">
        <f t="shared" si="1"/>
        <v>1.0526039590343927</v>
      </c>
    </row>
    <row r="108" spans="1:10" ht="14.25" customHeight="1" x14ac:dyDescent="0.25">
      <c r="A108" s="213"/>
      <c r="B108" s="15" t="s">
        <v>609</v>
      </c>
      <c r="E108" s="18" t="s">
        <v>610</v>
      </c>
      <c r="F108" s="4">
        <v>59.900459100625667</v>
      </c>
      <c r="G108" s="21" t="s">
        <v>416</v>
      </c>
      <c r="H108" s="224"/>
      <c r="I108" s="28">
        <f>_xlfn.IFNA(VLOOKUP(StopCodes,[3]!RangeStopCode,2,FALSE),"No Previous Rate")</f>
        <v>63.066739507200012</v>
      </c>
      <c r="J108" s="29">
        <f t="shared" si="1"/>
        <v>1.052859034039378</v>
      </c>
    </row>
    <row r="109" spans="1:10" ht="14.25" customHeight="1" x14ac:dyDescent="0.25">
      <c r="A109" s="213"/>
      <c r="B109" s="15" t="s">
        <v>611</v>
      </c>
      <c r="E109" s="18" t="s">
        <v>612</v>
      </c>
      <c r="F109" s="4">
        <v>59.90045910062566</v>
      </c>
      <c r="G109" s="21" t="s">
        <v>416</v>
      </c>
      <c r="H109" s="224"/>
      <c r="I109" s="28">
        <f>_xlfn.IFNA(VLOOKUP(StopCodes,[3]!RangeStopCode,2,FALSE),"No Previous Rate")</f>
        <v>63.066739507200012</v>
      </c>
      <c r="J109" s="29">
        <f t="shared" si="1"/>
        <v>1.0528590340393782</v>
      </c>
    </row>
    <row r="110" spans="1:10" ht="14.25" customHeight="1" x14ac:dyDescent="0.25">
      <c r="A110" s="213"/>
      <c r="B110" s="15" t="s">
        <v>613</v>
      </c>
      <c r="E110" s="18" t="s">
        <v>614</v>
      </c>
      <c r="F110" s="4">
        <v>284.88635228026021</v>
      </c>
      <c r="G110" s="21" t="s">
        <v>416</v>
      </c>
      <c r="H110" s="226"/>
      <c r="I110" s="28">
        <f>_xlfn.IFNA(VLOOKUP(StopCodes,[3]!RangeStopCode,2,FALSE),"No Previous Rate")</f>
        <v>299.92075238400008</v>
      </c>
      <c r="J110" s="29">
        <f t="shared" si="1"/>
        <v>1.0527733251642382</v>
      </c>
    </row>
    <row r="111" spans="1:10" ht="14.25" customHeight="1" x14ac:dyDescent="0.25">
      <c r="A111" s="213"/>
      <c r="B111" s="15" t="s">
        <v>615</v>
      </c>
      <c r="E111" s="18" t="s">
        <v>616</v>
      </c>
      <c r="F111" s="4">
        <v>136.85774091210405</v>
      </c>
      <c r="G111" s="21" t="s">
        <v>416</v>
      </c>
      <c r="H111" s="226"/>
      <c r="I111" s="28">
        <f>_xlfn.IFNA(VLOOKUP(StopCodes,[3]!RangeStopCode,2,FALSE),"No Previous Rate")</f>
        <v>144.09840360960001</v>
      </c>
      <c r="J111" s="29">
        <f t="shared" si="1"/>
        <v>1.0529064899744782</v>
      </c>
    </row>
    <row r="112" spans="1:10" ht="14.25" customHeight="1" x14ac:dyDescent="0.25">
      <c r="A112" s="213"/>
      <c r="B112" s="15" t="s">
        <v>617</v>
      </c>
      <c r="E112" s="18" t="s">
        <v>618</v>
      </c>
      <c r="F112" s="4">
        <v>120.4101174267534</v>
      </c>
      <c r="G112" s="21" t="s">
        <v>416</v>
      </c>
      <c r="H112" s="226"/>
      <c r="I112" s="28">
        <f>_xlfn.IFNA(VLOOKUP(StopCodes,[3]!RangeStopCode,2,FALSE),"No Previous Rate")</f>
        <v>126.7651570944</v>
      </c>
      <c r="J112" s="29">
        <f t="shared" si="1"/>
        <v>1.0527782864385331</v>
      </c>
    </row>
    <row r="113" spans="1:10" ht="14.25" customHeight="1" x14ac:dyDescent="0.25">
      <c r="A113" s="213"/>
      <c r="B113" s="15" t="s">
        <v>619</v>
      </c>
      <c r="E113" s="18" t="s">
        <v>620</v>
      </c>
      <c r="F113" s="4">
        <v>120.41011742675337</v>
      </c>
      <c r="G113" s="21" t="s">
        <v>416</v>
      </c>
      <c r="H113" s="226"/>
      <c r="I113" s="28">
        <f>_xlfn.IFNA(VLOOKUP(StopCodes,[3]!RangeStopCode,2,FALSE),"No Previous Rate")</f>
        <v>126.7651570944</v>
      </c>
      <c r="J113" s="29">
        <f t="shared" si="1"/>
        <v>1.0527782864385333</v>
      </c>
    </row>
    <row r="114" spans="1:10" ht="14.25" customHeight="1" x14ac:dyDescent="0.25">
      <c r="A114" s="213"/>
      <c r="B114" s="15" t="s">
        <v>621</v>
      </c>
      <c r="E114" s="18" t="s">
        <v>622</v>
      </c>
      <c r="F114" s="4">
        <v>613.92722630808055</v>
      </c>
      <c r="G114" s="21" t="s">
        <v>416</v>
      </c>
      <c r="H114" s="226"/>
      <c r="I114" s="28">
        <f>_xlfn.IFNA(VLOOKUP(StopCodes,[3]!RangeStopCode,2,FALSE),"No Previous Rate")</f>
        <v>646.34564501759985</v>
      </c>
      <c r="J114" s="29">
        <f t="shared" si="1"/>
        <v>1.0528049861943265</v>
      </c>
    </row>
    <row r="115" spans="1:10" ht="14.25" customHeight="1" x14ac:dyDescent="0.25">
      <c r="A115" s="213"/>
      <c r="B115" s="15" t="s">
        <v>623</v>
      </c>
      <c r="E115" s="18" t="s">
        <v>624</v>
      </c>
      <c r="F115" s="4">
        <v>309.19009052323219</v>
      </c>
      <c r="G115" s="21" t="s">
        <v>416</v>
      </c>
      <c r="H115" s="226"/>
      <c r="I115" s="28">
        <f>_xlfn.IFNA(VLOOKUP(StopCodes,[3]!RangeStopCode,2,FALSE),"No Previous Rate")</f>
        <v>325.50371462400005</v>
      </c>
      <c r="J115" s="29">
        <f t="shared" si="1"/>
        <v>1.0527624416201724</v>
      </c>
    </row>
    <row r="116" spans="1:10" ht="14.25" customHeight="1" x14ac:dyDescent="0.25">
      <c r="A116" s="213"/>
      <c r="B116" s="15" t="s">
        <v>625</v>
      </c>
      <c r="E116" s="18" t="s">
        <v>626</v>
      </c>
      <c r="F116" s="4">
        <v>275.33040876936013</v>
      </c>
      <c r="G116" s="21" t="s">
        <v>416</v>
      </c>
      <c r="H116" s="226"/>
      <c r="I116" s="28">
        <f>_xlfn.IFNA(VLOOKUP(StopCodes,[3]!RangeStopCode,2,FALSE),"No Previous Rate")</f>
        <v>289.86443735040007</v>
      </c>
      <c r="J116" s="29">
        <f t="shared" si="1"/>
        <v>1.0527875894493546</v>
      </c>
    </row>
    <row r="117" spans="1:10" ht="14.25" customHeight="1" x14ac:dyDescent="0.25">
      <c r="A117" s="213"/>
      <c r="B117" s="15" t="s">
        <v>627</v>
      </c>
      <c r="E117" s="18" t="s">
        <v>628</v>
      </c>
      <c r="F117" s="4">
        <v>275.33040876936013</v>
      </c>
      <c r="G117" s="21" t="s">
        <v>416</v>
      </c>
      <c r="H117" s="226"/>
      <c r="I117" s="28">
        <f>_xlfn.IFNA(VLOOKUP(StopCodes,[3]!RangeStopCode,2,FALSE),"No Previous Rate")</f>
        <v>289.86443735040007</v>
      </c>
      <c r="J117" s="29">
        <f t="shared" si="1"/>
        <v>1.0527875894493546</v>
      </c>
    </row>
    <row r="118" spans="1:10" ht="14.25" customHeight="1" x14ac:dyDescent="0.25">
      <c r="A118" s="213"/>
      <c r="B118" s="15" t="s">
        <v>629</v>
      </c>
      <c r="E118" s="18" t="s">
        <v>630</v>
      </c>
      <c r="F118" s="4">
        <v>802.92722630808044</v>
      </c>
      <c r="G118" s="21" t="s">
        <v>416</v>
      </c>
      <c r="H118" s="226"/>
      <c r="I118" s="28">
        <f>_xlfn.IFNA(VLOOKUP(StopCodes,[3]!RangeStopCode,2,FALSE),"No Previous Rate")</f>
        <v>845.32424021760016</v>
      </c>
      <c r="J118" s="29">
        <f t="shared" si="1"/>
        <v>1.0528030592566457</v>
      </c>
    </row>
    <row r="119" spans="1:10" ht="14.25" customHeight="1" x14ac:dyDescent="0.25">
      <c r="A119" s="213"/>
      <c r="B119" s="15" t="s">
        <v>631</v>
      </c>
      <c r="E119" s="18" t="s">
        <v>632</v>
      </c>
      <c r="F119" s="4">
        <v>498.19009052323219</v>
      </c>
      <c r="G119" s="21" t="s">
        <v>416</v>
      </c>
      <c r="H119" s="226"/>
      <c r="I119" s="28">
        <f>_xlfn.IFNA(VLOOKUP(StopCodes,[3]!RangeStopCode,2,FALSE),"No Previous Rate")</f>
        <v>524.4949433856001</v>
      </c>
      <c r="J119" s="29">
        <f t="shared" si="1"/>
        <v>1.0528008351887144</v>
      </c>
    </row>
    <row r="120" spans="1:10" ht="14.25" customHeight="1" x14ac:dyDescent="0.25">
      <c r="A120" s="213"/>
      <c r="B120" s="15" t="s">
        <v>633</v>
      </c>
      <c r="E120" s="18" t="s">
        <v>634</v>
      </c>
      <c r="F120" s="4">
        <v>464.33040876936025</v>
      </c>
      <c r="G120" s="21" t="s">
        <v>416</v>
      </c>
      <c r="H120" s="226"/>
      <c r="I120" s="28">
        <f>_xlfn.IFNA(VLOOKUP(StopCodes,[3]!RangeStopCode,2,FALSE),"No Previous Rate")</f>
        <v>488.84303255040015</v>
      </c>
      <c r="J120" s="29">
        <f t="shared" si="1"/>
        <v>1.0527913384910694</v>
      </c>
    </row>
    <row r="121" spans="1:10" ht="14.25" customHeight="1" x14ac:dyDescent="0.25">
      <c r="A121" s="213"/>
      <c r="B121" s="15" t="s">
        <v>635</v>
      </c>
      <c r="E121" s="18" t="s">
        <v>636</v>
      </c>
      <c r="F121" s="4">
        <v>464.33040876936019</v>
      </c>
      <c r="G121" s="21" t="s">
        <v>416</v>
      </c>
      <c r="H121" s="226"/>
      <c r="I121" s="28">
        <f>_xlfn.IFNA(VLOOKUP(StopCodes,[3]!RangeStopCode,2,FALSE),"No Previous Rate")</f>
        <v>488.84303255040015</v>
      </c>
      <c r="J121" s="29">
        <f t="shared" si="1"/>
        <v>1.0527913384910694</v>
      </c>
    </row>
    <row r="122" spans="1:10" ht="14.25" customHeight="1" x14ac:dyDescent="0.25">
      <c r="A122" s="213"/>
      <c r="B122" s="15" t="s">
        <v>637</v>
      </c>
      <c r="E122" s="18" t="s">
        <v>638</v>
      </c>
      <c r="F122" s="4">
        <v>301.82580000000002</v>
      </c>
      <c r="G122" s="21" t="s">
        <v>250</v>
      </c>
      <c r="H122" s="226"/>
      <c r="I122" s="28">
        <f>_xlfn.IFNA(VLOOKUP(StopCodes,[3]!RangeStopCode,2,FALSE),"No Previous Rate")</f>
        <v>317.75934136320001</v>
      </c>
      <c r="J122" s="29">
        <f t="shared" si="1"/>
        <v>1.0527905214305735</v>
      </c>
    </row>
    <row r="123" spans="1:10" ht="14.25" customHeight="1" x14ac:dyDescent="0.25">
      <c r="A123" s="213"/>
      <c r="B123" s="15" t="s">
        <v>639</v>
      </c>
      <c r="E123" s="18" t="s">
        <v>640</v>
      </c>
      <c r="F123" s="4">
        <v>465.62579999999991</v>
      </c>
      <c r="G123" s="21" t="s">
        <v>250</v>
      </c>
      <c r="H123" s="226"/>
      <c r="I123" s="28">
        <f>_xlfn.IFNA(VLOOKUP(StopCodes,[3]!RangeStopCode,2,FALSE),"No Previous Rate")</f>
        <v>490.20745720320002</v>
      </c>
      <c r="J123" s="29">
        <f t="shared" si="1"/>
        <v>1.0527927301347995</v>
      </c>
    </row>
    <row r="124" spans="1:10" ht="14.25" customHeight="1" x14ac:dyDescent="0.25">
      <c r="A124" s="213"/>
      <c r="B124" s="15" t="s">
        <v>641</v>
      </c>
      <c r="E124" s="18" t="s">
        <v>642</v>
      </c>
      <c r="F124" s="4">
        <v>662.18579999999986</v>
      </c>
      <c r="G124" s="21" t="s">
        <v>250</v>
      </c>
      <c r="H124" s="226"/>
      <c r="I124" s="28">
        <f>_xlfn.IFNA(VLOOKUP(StopCodes,[3]!RangeStopCode,2,FALSE),"No Previous Rate")</f>
        <v>697.14519621120007</v>
      </c>
      <c r="J124" s="29">
        <f t="shared" si="1"/>
        <v>1.0527939382137161</v>
      </c>
    </row>
    <row r="125" spans="1:10" ht="14.25" customHeight="1" x14ac:dyDescent="0.25">
      <c r="A125" s="213"/>
      <c r="B125" s="15" t="s">
        <v>643</v>
      </c>
      <c r="E125" s="18" t="s">
        <v>644</v>
      </c>
      <c r="F125" s="4">
        <v>793.22580000000005</v>
      </c>
      <c r="G125" s="21" t="s">
        <v>250</v>
      </c>
      <c r="H125" s="226"/>
      <c r="I125" s="28">
        <f>_xlfn.IFNA(VLOOKUP(StopCodes,[3]!RangeStopCode,2,FALSE),"No Previous Rate")</f>
        <v>835.10368888319999</v>
      </c>
      <c r="J125" s="29">
        <f t="shared" si="1"/>
        <v>1.0527944109775551</v>
      </c>
    </row>
    <row r="126" spans="1:10" ht="14.25" customHeight="1" x14ac:dyDescent="0.25">
      <c r="A126" s="213"/>
      <c r="B126" s="15" t="s">
        <v>645</v>
      </c>
      <c r="E126" s="18" t="s">
        <v>646</v>
      </c>
      <c r="F126" s="4">
        <v>957.02579999999978</v>
      </c>
      <c r="G126" s="21" t="s">
        <v>250</v>
      </c>
      <c r="H126" s="226"/>
      <c r="I126" s="28">
        <f>_xlfn.IFNA(VLOOKUP(StopCodes,[3]!RangeStopCode,2,FALSE),"No Previous Rate")</f>
        <v>1007.5518047231999</v>
      </c>
      <c r="J126" s="29">
        <f t="shared" si="1"/>
        <v>1.052794819871314</v>
      </c>
    </row>
    <row r="127" spans="1:10" ht="14.25" customHeight="1" x14ac:dyDescent="0.25">
      <c r="A127" s="213"/>
      <c r="B127" s="15" t="s">
        <v>647</v>
      </c>
      <c r="E127" s="18" t="s">
        <v>648</v>
      </c>
      <c r="F127" s="4">
        <v>965.80500000000006</v>
      </c>
      <c r="G127" s="21" t="s">
        <v>250</v>
      </c>
      <c r="H127" s="226"/>
      <c r="I127" s="28">
        <f>_xlfn.IFNA(VLOOKUP(StopCodes,[3]!RangeStopCode,2,FALSE),"No Previous Rate")</f>
        <v>1016.7995718144</v>
      </c>
      <c r="J127" s="29">
        <f t="shared" si="1"/>
        <v>1.0528000702154161</v>
      </c>
    </row>
    <row r="128" spans="1:10" ht="14.25" customHeight="1" x14ac:dyDescent="0.25">
      <c r="A128" s="213"/>
      <c r="B128" s="15" t="s">
        <v>649</v>
      </c>
      <c r="E128" s="18" t="s">
        <v>650</v>
      </c>
      <c r="F128" s="4">
        <v>1580.0550000000001</v>
      </c>
      <c r="G128" s="21" t="s">
        <v>250</v>
      </c>
      <c r="H128" s="226"/>
      <c r="I128" s="28">
        <f>_xlfn.IFNA(VLOOKUP(StopCodes,[3]!RangeStopCode,2,FALSE),"No Previous Rate")</f>
        <v>1663.4863229952</v>
      </c>
      <c r="J128" s="29">
        <f t="shared" si="1"/>
        <v>1.0528027967350504</v>
      </c>
    </row>
    <row r="129" spans="1:10" ht="14.25" customHeight="1" x14ac:dyDescent="0.25">
      <c r="A129" s="213"/>
      <c r="B129" s="15" t="s">
        <v>651</v>
      </c>
      <c r="E129" s="18" t="s">
        <v>652</v>
      </c>
      <c r="F129" s="4">
        <v>2317.1550000000002</v>
      </c>
      <c r="G129" s="21" t="s">
        <v>250</v>
      </c>
      <c r="H129" s="226"/>
      <c r="I129" s="28">
        <f>_xlfn.IFNA(VLOOKUP(StopCodes,[3]!RangeStopCode,2,FALSE),"No Previous Rate")</f>
        <v>2439.4902107135999</v>
      </c>
      <c r="J129" s="29">
        <f t="shared" si="1"/>
        <v>1.0527954369533328</v>
      </c>
    </row>
    <row r="130" spans="1:10" ht="14.25" customHeight="1" x14ac:dyDescent="0.25">
      <c r="A130" s="213"/>
      <c r="B130" s="15" t="s">
        <v>653</v>
      </c>
      <c r="E130" s="18" t="s">
        <v>654</v>
      </c>
      <c r="F130" s="4">
        <v>3054.2549999999997</v>
      </c>
      <c r="G130" s="21" t="s">
        <v>250</v>
      </c>
      <c r="H130" s="226"/>
      <c r="I130" s="28">
        <f>_xlfn.IFNA(VLOOKUP(StopCodes,[3]!RangeStopCode,2,FALSE),"No Previous Rate")</f>
        <v>3215.5067319936002</v>
      </c>
      <c r="J130" s="29">
        <f t="shared" ref="J130:J193" si="2">IF(I130="No Previous Rate","N/A",I130/F130)</f>
        <v>1.0527957659048117</v>
      </c>
    </row>
    <row r="131" spans="1:10" ht="14.25" customHeight="1" x14ac:dyDescent="0.25">
      <c r="A131" s="213"/>
      <c r="B131" s="15" t="s">
        <v>655</v>
      </c>
      <c r="E131" s="18" t="s">
        <v>656</v>
      </c>
      <c r="F131" s="4">
        <v>3422.8050000000007</v>
      </c>
      <c r="G131" s="21" t="s">
        <v>250</v>
      </c>
      <c r="H131" s="226"/>
      <c r="I131" s="28">
        <f>_xlfn.IFNA(VLOOKUP(StopCodes,[3]!RangeStopCode,2,FALSE),"No Previous Rate")</f>
        <v>3603.5086758528</v>
      </c>
      <c r="J131" s="29">
        <f t="shared" si="2"/>
        <v>1.0527940317525537</v>
      </c>
    </row>
    <row r="132" spans="1:10" ht="14.25" customHeight="1" x14ac:dyDescent="0.25">
      <c r="A132" s="214"/>
      <c r="B132" s="15" t="s">
        <v>657</v>
      </c>
      <c r="E132" s="18" t="s">
        <v>658</v>
      </c>
      <c r="F132" s="4">
        <v>398.07081693939892</v>
      </c>
      <c r="G132" s="21" t="s">
        <v>250</v>
      </c>
      <c r="H132" s="226"/>
      <c r="I132" s="28">
        <f>_xlfn.IFNA(VLOOKUP(StopCodes,[3]!RangeStopCode,2,FALSE),"No Previous Rate")</f>
        <v>419.09313895680003</v>
      </c>
      <c r="J132" s="29">
        <f t="shared" si="2"/>
        <v>1.0528105078865941</v>
      </c>
    </row>
    <row r="133" spans="1:10" ht="14.25" customHeight="1" x14ac:dyDescent="0.25">
      <c r="A133" s="7" t="s">
        <v>659</v>
      </c>
      <c r="B133" s="15" t="s">
        <v>660</v>
      </c>
      <c r="E133" s="18" t="s">
        <v>661</v>
      </c>
      <c r="F133" s="4">
        <v>86.963999999999999</v>
      </c>
      <c r="G133" s="21" t="s">
        <v>250</v>
      </c>
      <c r="H133" s="25" t="s">
        <v>662</v>
      </c>
      <c r="I133" s="28">
        <f>_xlfn.IFNA(VLOOKUP(StopCodes,[3]!RangeStopCode,2,FALSE),"No Previous Rate")</f>
        <v>91.555420915200017</v>
      </c>
      <c r="J133" s="29">
        <f t="shared" si="2"/>
        <v>1.0527968000000003</v>
      </c>
    </row>
    <row r="134" spans="1:10" ht="14.25" customHeight="1" x14ac:dyDescent="0.25">
      <c r="A134" s="212" t="s">
        <v>663</v>
      </c>
      <c r="B134" s="15" t="s">
        <v>664</v>
      </c>
      <c r="E134" s="18" t="s">
        <v>665</v>
      </c>
      <c r="F134" s="4">
        <v>242.23199999999997</v>
      </c>
      <c r="G134" s="21" t="s">
        <v>250</v>
      </c>
      <c r="H134" s="224" t="s">
        <v>666</v>
      </c>
      <c r="I134" s="28">
        <f>_xlfn.IFNA(VLOOKUP(StopCodes,[3]!RangeStopCode,2,FALSE),"No Previous Rate")</f>
        <v>255.02107445759998</v>
      </c>
      <c r="J134" s="29">
        <f t="shared" si="2"/>
        <v>1.0527968000000001</v>
      </c>
    </row>
    <row r="135" spans="1:10" ht="14.25" customHeight="1" x14ac:dyDescent="0.25">
      <c r="A135" s="213"/>
      <c r="B135" s="15" t="s">
        <v>667</v>
      </c>
      <c r="E135" s="18" t="s">
        <v>668</v>
      </c>
      <c r="F135" s="4">
        <v>452.60399999999993</v>
      </c>
      <c r="G135" s="21" t="s">
        <v>250</v>
      </c>
      <c r="H135" s="224"/>
      <c r="I135" s="28">
        <f>_xlfn.IFNA(VLOOKUP(StopCodes,[3]!RangeStopCode,2,FALSE),"No Previous Rate")</f>
        <v>476.50004286720002</v>
      </c>
      <c r="J135" s="29">
        <f t="shared" si="2"/>
        <v>1.0527968000000003</v>
      </c>
    </row>
    <row r="136" spans="1:10" ht="14.25" customHeight="1" x14ac:dyDescent="0.25">
      <c r="A136" s="213"/>
      <c r="B136" s="15" t="s">
        <v>669</v>
      </c>
      <c r="E136" s="18" t="s">
        <v>670</v>
      </c>
      <c r="F136" s="4">
        <v>628.63199999999995</v>
      </c>
      <c r="G136" s="21" t="s">
        <v>250</v>
      </c>
      <c r="H136" s="224"/>
      <c r="I136" s="28">
        <f>_xlfn.IFNA(VLOOKUP(StopCodes,[3]!RangeStopCode,2,FALSE),"No Previous Rate")</f>
        <v>661.8217579776001</v>
      </c>
      <c r="J136" s="29">
        <f t="shared" si="2"/>
        <v>1.0527968000000003</v>
      </c>
    </row>
    <row r="137" spans="1:10" ht="14.25" customHeight="1" x14ac:dyDescent="0.25">
      <c r="A137" s="213"/>
      <c r="B137" s="15" t="s">
        <v>671</v>
      </c>
      <c r="E137" s="18" t="s">
        <v>672</v>
      </c>
      <c r="F137" s="4">
        <v>60.215999999999994</v>
      </c>
      <c r="G137" s="21" t="s">
        <v>250</v>
      </c>
      <c r="H137" s="224"/>
      <c r="I137" s="28">
        <f>_xlfn.IFNA(VLOOKUP(StopCodes,[3]!RangeStopCode,2,FALSE),"No Previous Rate")</f>
        <v>63.395212108799996</v>
      </c>
      <c r="J137" s="29">
        <f t="shared" si="2"/>
        <v>1.0527968000000001</v>
      </c>
    </row>
    <row r="138" spans="1:10" ht="14.25" customHeight="1" x14ac:dyDescent="0.25">
      <c r="A138" s="213"/>
      <c r="B138" s="15" t="s">
        <v>673</v>
      </c>
      <c r="E138" s="18" t="s">
        <v>674</v>
      </c>
      <c r="F138" s="4">
        <v>92.076000000000008</v>
      </c>
      <c r="G138" s="21" t="s">
        <v>250</v>
      </c>
      <c r="H138" s="224"/>
      <c r="I138" s="28">
        <f>_xlfn.IFNA(VLOOKUP(StopCodes,[3]!RangeStopCode,2,FALSE),"No Previous Rate")</f>
        <v>96.937318156800004</v>
      </c>
      <c r="J138" s="29">
        <f t="shared" si="2"/>
        <v>1.0527967999999999</v>
      </c>
    </row>
    <row r="139" spans="1:10" ht="14.25" customHeight="1" x14ac:dyDescent="0.25">
      <c r="A139" s="213"/>
      <c r="B139" s="15" t="s">
        <v>675</v>
      </c>
      <c r="E139" s="18" t="s">
        <v>676</v>
      </c>
      <c r="F139" s="4">
        <v>374.41199999999998</v>
      </c>
      <c r="G139" s="21" t="s">
        <v>250</v>
      </c>
      <c r="H139" s="224"/>
      <c r="I139" s="28">
        <f>_xlfn.IFNA(VLOOKUP(StopCodes,[3]!RangeStopCode,2,FALSE),"No Previous Rate")</f>
        <v>394.17975548159995</v>
      </c>
      <c r="J139" s="29">
        <f t="shared" si="2"/>
        <v>1.0527967999999999</v>
      </c>
    </row>
    <row r="140" spans="1:10" ht="14.25" customHeight="1" x14ac:dyDescent="0.25">
      <c r="A140" s="214"/>
      <c r="B140" s="15" t="s">
        <v>677</v>
      </c>
      <c r="E140" s="18" t="s">
        <v>678</v>
      </c>
      <c r="F140" s="4">
        <v>550.18799999999999</v>
      </c>
      <c r="G140" s="21" t="s">
        <v>250</v>
      </c>
      <c r="H140" s="224"/>
      <c r="I140" s="28">
        <f>_xlfn.IFNA(VLOOKUP(StopCodes,[3]!RangeStopCode,2,FALSE),"No Previous Rate")</f>
        <v>579.23616579840007</v>
      </c>
      <c r="J140" s="29">
        <f t="shared" si="2"/>
        <v>1.0527968000000001</v>
      </c>
    </row>
    <row r="141" spans="1:10" ht="14.25" customHeight="1" x14ac:dyDescent="0.25">
      <c r="A141" s="212" t="s">
        <v>679</v>
      </c>
      <c r="B141" s="15" t="s">
        <v>680</v>
      </c>
      <c r="E141" s="18" t="s">
        <v>681</v>
      </c>
      <c r="F141" s="4">
        <v>43.537781735999999</v>
      </c>
      <c r="G141" s="21" t="s">
        <v>682</v>
      </c>
      <c r="H141" s="227" t="s">
        <v>683</v>
      </c>
      <c r="I141" s="28">
        <f>_xlfn.IFNA(VLOOKUP(StopCodes,[3]!RangeStopCode,2,FALSE),"No Previous Rate")</f>
        <v>45.834561484800005</v>
      </c>
      <c r="J141" s="29">
        <f t="shared" si="2"/>
        <v>1.0527537154448288</v>
      </c>
    </row>
    <row r="142" spans="1:10" ht="14.25" customHeight="1" x14ac:dyDescent="0.25">
      <c r="A142" s="213"/>
      <c r="B142" s="15" t="s">
        <v>684</v>
      </c>
      <c r="E142" s="18" t="s">
        <v>685</v>
      </c>
      <c r="F142" s="4">
        <v>163.69199999999998</v>
      </c>
      <c r="G142" s="21" t="s">
        <v>686</v>
      </c>
      <c r="H142" s="228"/>
      <c r="I142" s="28">
        <f>_xlfn.IFNA(VLOOKUP(StopCodes,[3]!RangeStopCode,2,FALSE),"No Previous Rate")</f>
        <v>172.33441378559999</v>
      </c>
      <c r="J142" s="29">
        <f t="shared" si="2"/>
        <v>1.0527968000000001</v>
      </c>
    </row>
    <row r="143" spans="1:10" ht="14.25" customHeight="1" x14ac:dyDescent="0.25">
      <c r="A143" s="213"/>
      <c r="B143" s="15" t="s">
        <v>687</v>
      </c>
      <c r="E143" s="18" t="s">
        <v>688</v>
      </c>
      <c r="F143" s="4">
        <v>155.71199999999999</v>
      </c>
      <c r="G143" s="21" t="s">
        <v>686</v>
      </c>
      <c r="H143" s="228"/>
      <c r="I143" s="28">
        <f>_xlfn.IFNA(VLOOKUP(StopCodes,[3]!RangeStopCode,2,FALSE),"No Previous Rate")</f>
        <v>163.93309532159998</v>
      </c>
      <c r="J143" s="29">
        <f t="shared" si="2"/>
        <v>1.0527967999999999</v>
      </c>
    </row>
    <row r="144" spans="1:10" ht="14.25" customHeight="1" x14ac:dyDescent="0.25">
      <c r="A144" s="213"/>
      <c r="B144" s="15" t="s">
        <v>689</v>
      </c>
      <c r="E144" s="18" t="s">
        <v>690</v>
      </c>
      <c r="F144" s="4">
        <v>119.08800000000001</v>
      </c>
      <c r="G144" s="21" t="s">
        <v>682</v>
      </c>
      <c r="H144" s="228"/>
      <c r="I144" s="28">
        <f>_xlfn.IFNA(VLOOKUP(StopCodes,[3]!RangeStopCode,2,FALSE),"No Previous Rate")</f>
        <v>125.3754653184</v>
      </c>
      <c r="J144" s="29">
        <f t="shared" si="2"/>
        <v>1.0527967999999999</v>
      </c>
    </row>
    <row r="145" spans="1:10" ht="14.25" customHeight="1" x14ac:dyDescent="0.25">
      <c r="A145" s="213"/>
      <c r="B145" s="15" t="s">
        <v>691</v>
      </c>
      <c r="E145" s="18" t="s">
        <v>692</v>
      </c>
      <c r="F145" s="4">
        <v>318.59999999999997</v>
      </c>
      <c r="G145" s="21" t="s">
        <v>682</v>
      </c>
      <c r="H145" s="228"/>
      <c r="I145" s="28">
        <f>_xlfn.IFNA(VLOOKUP(StopCodes,[3]!RangeStopCode,2,FALSE),"No Previous Rate")</f>
        <v>335.42106047999999</v>
      </c>
      <c r="J145" s="29">
        <f t="shared" si="2"/>
        <v>1.0527968000000001</v>
      </c>
    </row>
    <row r="146" spans="1:10" ht="14.25" customHeight="1" x14ac:dyDescent="0.25">
      <c r="A146" s="214"/>
      <c r="B146" s="15" t="s">
        <v>693</v>
      </c>
      <c r="E146" s="18" t="s">
        <v>694</v>
      </c>
      <c r="F146" s="4">
        <v>611.71199999999999</v>
      </c>
      <c r="G146" s="21" t="s">
        <v>682</v>
      </c>
      <c r="H146" s="229"/>
      <c r="I146" s="28">
        <f>_xlfn.IFNA(VLOOKUP(StopCodes,[3]!RangeStopCode,2,FALSE),"No Previous Rate")</f>
        <v>644.00843612159997</v>
      </c>
      <c r="J146" s="29">
        <f t="shared" si="2"/>
        <v>1.0527967999999999</v>
      </c>
    </row>
    <row r="147" spans="1:10" ht="14.25" customHeight="1" x14ac:dyDescent="0.25">
      <c r="A147" s="212" t="s">
        <v>695</v>
      </c>
      <c r="B147" s="15" t="s">
        <v>696</v>
      </c>
      <c r="E147" s="18" t="s">
        <v>697</v>
      </c>
      <c r="F147" s="4">
        <v>43.536000000000001</v>
      </c>
      <c r="G147" s="21" t="s">
        <v>698</v>
      </c>
      <c r="H147" s="227" t="s">
        <v>699</v>
      </c>
      <c r="I147" s="28">
        <f>_xlfn.IFNA(VLOOKUP(StopCodes,[3]!RangeStopCode,2,FALSE),"No Previous Rate")</f>
        <v>45.834561484800005</v>
      </c>
      <c r="J147" s="29">
        <f t="shared" si="2"/>
        <v>1.0527968000000001</v>
      </c>
    </row>
    <row r="148" spans="1:10" ht="14.25" customHeight="1" x14ac:dyDescent="0.25">
      <c r="A148" s="213"/>
      <c r="B148" s="15" t="s">
        <v>700</v>
      </c>
      <c r="E148" s="18" t="s">
        <v>701</v>
      </c>
      <c r="F148" s="4">
        <v>41.423999999999999</v>
      </c>
      <c r="G148" s="21" t="s">
        <v>698</v>
      </c>
      <c r="H148" s="228"/>
      <c r="I148" s="28">
        <f>_xlfn.IFNA(VLOOKUP(StopCodes,[3]!RangeStopCode,2,FALSE),"No Previous Rate")</f>
        <v>43.611054643200006</v>
      </c>
      <c r="J148" s="29">
        <f t="shared" si="2"/>
        <v>1.0527968000000001</v>
      </c>
    </row>
    <row r="149" spans="1:10" ht="14.25" customHeight="1" x14ac:dyDescent="0.25">
      <c r="A149" s="213"/>
      <c r="B149" s="15" t="s">
        <v>702</v>
      </c>
      <c r="E149" s="18" t="s">
        <v>703</v>
      </c>
      <c r="F149" s="4">
        <v>50.484000000000002</v>
      </c>
      <c r="G149" s="21" t="s">
        <v>698</v>
      </c>
      <c r="H149" s="228"/>
      <c r="I149" s="28">
        <f>_xlfn.IFNA(VLOOKUP(StopCodes,[3]!RangeStopCode,2,FALSE),"No Previous Rate")</f>
        <v>53.149393651200008</v>
      </c>
      <c r="J149" s="29">
        <f t="shared" si="2"/>
        <v>1.0527968000000001</v>
      </c>
    </row>
    <row r="150" spans="1:10" ht="14.25" customHeight="1" x14ac:dyDescent="0.25">
      <c r="A150" s="213"/>
      <c r="B150" s="15" t="s">
        <v>704</v>
      </c>
      <c r="E150" s="18" t="s">
        <v>705</v>
      </c>
      <c r="F150" s="4">
        <v>60.54</v>
      </c>
      <c r="G150" s="21" t="s">
        <v>698</v>
      </c>
      <c r="H150" s="228"/>
      <c r="I150" s="28">
        <f>_xlfn.IFNA(VLOOKUP(StopCodes,[3]!RangeStopCode,2,FALSE),"No Previous Rate")</f>
        <v>63.736318272000005</v>
      </c>
      <c r="J150" s="29">
        <f t="shared" si="2"/>
        <v>1.0527968000000001</v>
      </c>
    </row>
    <row r="151" spans="1:10" ht="14.25" customHeight="1" x14ac:dyDescent="0.25">
      <c r="A151" s="213"/>
      <c r="B151" s="15" t="s">
        <v>706</v>
      </c>
      <c r="E151" s="18" t="s">
        <v>707</v>
      </c>
      <c r="F151" s="4">
        <v>76.463999999999999</v>
      </c>
      <c r="G151" s="21" t="s">
        <v>698</v>
      </c>
      <c r="H151" s="228"/>
      <c r="I151" s="28">
        <f>_xlfn.IFNA(VLOOKUP(StopCodes,[3]!RangeStopCode,2,FALSE),"No Previous Rate")</f>
        <v>80.501054515199996</v>
      </c>
      <c r="J151" s="29">
        <f t="shared" si="2"/>
        <v>1.0527967999999999</v>
      </c>
    </row>
    <row r="152" spans="1:10" ht="14.25" customHeight="1" x14ac:dyDescent="0.25">
      <c r="A152" s="213"/>
      <c r="B152" s="15" t="s">
        <v>708</v>
      </c>
      <c r="E152" s="18" t="s">
        <v>709</v>
      </c>
      <c r="F152" s="4">
        <v>84.804000000000002</v>
      </c>
      <c r="G152" s="21" t="s">
        <v>698</v>
      </c>
      <c r="H152" s="228"/>
      <c r="I152" s="28">
        <f>_xlfn.IFNA(VLOOKUP(StopCodes,[3]!RangeStopCode,2,FALSE),"No Previous Rate")</f>
        <v>89.281379827199999</v>
      </c>
      <c r="J152" s="29">
        <f t="shared" si="2"/>
        <v>1.0527967999999999</v>
      </c>
    </row>
    <row r="153" spans="1:10" ht="14.25" customHeight="1" x14ac:dyDescent="0.25">
      <c r="A153" s="213"/>
      <c r="B153" s="15" t="s">
        <v>710</v>
      </c>
      <c r="E153" s="18" t="s">
        <v>711</v>
      </c>
      <c r="F153" s="4">
        <v>111.264</v>
      </c>
      <c r="G153" s="21" t="s">
        <v>698</v>
      </c>
      <c r="H153" s="228"/>
      <c r="I153" s="28">
        <f>_xlfn.IFNA(VLOOKUP(StopCodes,[3]!RangeStopCode,2,FALSE),"No Previous Rate")</f>
        <v>117.1383831552</v>
      </c>
      <c r="J153" s="29">
        <f t="shared" si="2"/>
        <v>1.0527968000000001</v>
      </c>
    </row>
    <row r="154" spans="1:10" ht="14.25" customHeight="1" x14ac:dyDescent="0.25">
      <c r="A154" s="213"/>
      <c r="B154" s="15" t="s">
        <v>712</v>
      </c>
      <c r="E154" s="18" t="s">
        <v>713</v>
      </c>
      <c r="F154" s="4">
        <v>206.244</v>
      </c>
      <c r="G154" s="21" t="s">
        <v>698</v>
      </c>
      <c r="H154" s="228"/>
      <c r="I154" s="28">
        <f>_xlfn.IFNA(VLOOKUP(StopCodes,[3]!RangeStopCode,2,FALSE),"No Previous Rate")</f>
        <v>217.1330232192</v>
      </c>
      <c r="J154" s="29">
        <f t="shared" si="2"/>
        <v>1.0527968000000001</v>
      </c>
    </row>
    <row r="155" spans="1:10" ht="14.25" customHeight="1" x14ac:dyDescent="0.25">
      <c r="A155" s="213"/>
      <c r="B155" s="15" t="s">
        <v>714</v>
      </c>
      <c r="E155" s="18" t="s">
        <v>715</v>
      </c>
      <c r="F155" s="4">
        <v>694.19999999999993</v>
      </c>
      <c r="G155" s="21" t="s">
        <v>553</v>
      </c>
      <c r="H155" s="228"/>
      <c r="I155" s="28">
        <f>_xlfn.IFNA(VLOOKUP(StopCodes,[3]!RangeStopCode,2,FALSE),"No Previous Rate")</f>
        <v>730.85153856000011</v>
      </c>
      <c r="J155" s="29">
        <f t="shared" si="2"/>
        <v>1.0527968000000003</v>
      </c>
    </row>
    <row r="156" spans="1:10" ht="14.25" customHeight="1" x14ac:dyDescent="0.25">
      <c r="A156" s="213"/>
      <c r="B156" s="15" t="s">
        <v>716</v>
      </c>
      <c r="E156" s="18" t="s">
        <v>717</v>
      </c>
      <c r="F156" s="4">
        <v>86.1</v>
      </c>
      <c r="G156" s="21" t="s">
        <v>698</v>
      </c>
      <c r="H156" s="229"/>
      <c r="I156" s="28">
        <f>_xlfn.IFNA(VLOOKUP(StopCodes,[3]!RangeStopCode,2,FALSE),"No Previous Rate")</f>
        <v>90.64580448000001</v>
      </c>
      <c r="J156" s="29">
        <f t="shared" si="2"/>
        <v>1.0527968000000001</v>
      </c>
    </row>
    <row r="157" spans="1:10" ht="14.25" customHeight="1" x14ac:dyDescent="0.25">
      <c r="A157" s="214"/>
      <c r="B157" s="15" t="s">
        <v>718</v>
      </c>
      <c r="E157" s="18" t="s">
        <v>719</v>
      </c>
      <c r="F157" s="4">
        <v>125.55599999999998</v>
      </c>
      <c r="G157" s="21" t="s">
        <v>698</v>
      </c>
      <c r="H157" s="227" t="s">
        <v>720</v>
      </c>
      <c r="I157" s="28">
        <f>_xlfn.IFNA(VLOOKUP(StopCodes,[3]!RangeStopCode,2,FALSE),"No Previous Rate")</f>
        <v>132.1849550208</v>
      </c>
      <c r="J157" s="29">
        <f t="shared" si="2"/>
        <v>1.0527968000000001</v>
      </c>
    </row>
    <row r="158" spans="1:10" ht="14.25" customHeight="1" x14ac:dyDescent="0.25">
      <c r="A158" s="7" t="s">
        <v>721</v>
      </c>
      <c r="B158" s="15" t="s">
        <v>722</v>
      </c>
      <c r="E158" s="18" t="s">
        <v>723</v>
      </c>
      <c r="F158" s="4">
        <v>0.63600000000000001</v>
      </c>
      <c r="G158" s="21" t="s">
        <v>416</v>
      </c>
      <c r="H158" s="229"/>
      <c r="I158" s="28">
        <f>_xlfn.IFNA(VLOOKUP(StopCodes,[3]!RangeStopCode,2,FALSE),"No Previous Rate")</f>
        <v>0.66957876480000011</v>
      </c>
      <c r="J158" s="29">
        <f t="shared" si="2"/>
        <v>1.0527968000000001</v>
      </c>
    </row>
    <row r="159" spans="1:10" ht="14.25" customHeight="1" x14ac:dyDescent="0.25">
      <c r="A159" s="212" t="s">
        <v>724</v>
      </c>
      <c r="B159" s="15" t="s">
        <v>725</v>
      </c>
      <c r="E159" s="18" t="s">
        <v>726</v>
      </c>
      <c r="F159" s="4">
        <v>98.867999999999995</v>
      </c>
      <c r="G159" s="21" t="s">
        <v>250</v>
      </c>
      <c r="H159" s="227" t="s">
        <v>727</v>
      </c>
      <c r="I159" s="28">
        <f>_xlfn.IFNA(VLOOKUP(StopCodes,[3]!RangeStopCode,2,FALSE),"No Previous Rate")</f>
        <v>104.08791402240001</v>
      </c>
      <c r="J159" s="29">
        <f t="shared" si="2"/>
        <v>1.0527968000000001</v>
      </c>
    </row>
    <row r="160" spans="1:10" ht="14.25" customHeight="1" x14ac:dyDescent="0.25">
      <c r="A160" s="213"/>
      <c r="B160" s="15" t="s">
        <v>728</v>
      </c>
      <c r="E160" s="18" t="s">
        <v>729</v>
      </c>
      <c r="F160" s="4">
        <v>98.867999999999995</v>
      </c>
      <c r="G160" s="21" t="s">
        <v>250</v>
      </c>
      <c r="H160" s="228"/>
      <c r="I160" s="28">
        <f>_xlfn.IFNA(VLOOKUP(StopCodes,[3]!RangeStopCode,2,FALSE),"No Previous Rate")</f>
        <v>104.08791402240001</v>
      </c>
      <c r="J160" s="29">
        <f t="shared" si="2"/>
        <v>1.0527968000000001</v>
      </c>
    </row>
    <row r="161" spans="1:10" ht="14.25" customHeight="1" x14ac:dyDescent="0.25">
      <c r="A161" s="214"/>
      <c r="B161" s="15" t="s">
        <v>730</v>
      </c>
      <c r="E161" s="18" t="s">
        <v>731</v>
      </c>
      <c r="F161" s="4">
        <v>154.19999999999999</v>
      </c>
      <c r="G161" s="21" t="s">
        <v>250</v>
      </c>
      <c r="H161" s="229"/>
      <c r="I161" s="28">
        <f>_xlfn.IFNA(VLOOKUP(StopCodes,[3]!RangeStopCode,2,FALSE),"No Previous Rate")</f>
        <v>162.34126656000001</v>
      </c>
      <c r="J161" s="29">
        <f t="shared" si="2"/>
        <v>1.0527968000000001</v>
      </c>
    </row>
    <row r="162" spans="1:10" ht="14.25" customHeight="1" x14ac:dyDescent="0.25">
      <c r="A162" s="212" t="s">
        <v>147</v>
      </c>
      <c r="B162" s="15" t="s">
        <v>732</v>
      </c>
      <c r="E162" s="18" t="s">
        <v>733</v>
      </c>
      <c r="F162" s="4">
        <v>2.3879999999999999</v>
      </c>
      <c r="G162" s="21" t="s">
        <v>416</v>
      </c>
      <c r="H162" s="224" t="s">
        <v>734</v>
      </c>
      <c r="I162" s="28">
        <f>_xlfn.IFNA(VLOOKUP(StopCodes,[3]!RangeStopCode,2,FALSE),"No Previous Rate")</f>
        <v>2.5140787584000002</v>
      </c>
      <c r="J162" s="29">
        <f t="shared" si="2"/>
        <v>1.0527968000000001</v>
      </c>
    </row>
    <row r="163" spans="1:10" ht="14.25" customHeight="1" x14ac:dyDescent="0.25">
      <c r="A163" s="213"/>
      <c r="B163" s="15" t="s">
        <v>735</v>
      </c>
      <c r="E163" s="18" t="s">
        <v>736</v>
      </c>
      <c r="F163" s="4">
        <v>2.8319999999999999</v>
      </c>
      <c r="G163" s="21" t="s">
        <v>416</v>
      </c>
      <c r="H163" s="226"/>
      <c r="I163" s="28">
        <f>_xlfn.IFNA(VLOOKUP(StopCodes,[3]!RangeStopCode,2,FALSE),"No Previous Rate")</f>
        <v>2.9815205376000002</v>
      </c>
      <c r="J163" s="29">
        <f t="shared" si="2"/>
        <v>1.0527968000000001</v>
      </c>
    </row>
    <row r="164" spans="1:10" ht="14.25" customHeight="1" x14ac:dyDescent="0.25">
      <c r="A164" s="213"/>
      <c r="B164" s="15" t="s">
        <v>737</v>
      </c>
      <c r="E164" s="18" t="s">
        <v>738</v>
      </c>
      <c r="F164" s="4">
        <v>3.0359999999999996</v>
      </c>
      <c r="G164" s="21" t="s">
        <v>416</v>
      </c>
      <c r="H164" s="226"/>
      <c r="I164" s="28">
        <f>_xlfn.IFNA(VLOOKUP(StopCodes,[3]!RangeStopCode,2,FALSE),"No Previous Rate")</f>
        <v>3.1962910847999999</v>
      </c>
      <c r="J164" s="29">
        <f t="shared" si="2"/>
        <v>1.0527968000000001</v>
      </c>
    </row>
    <row r="165" spans="1:10" ht="14.25" customHeight="1" x14ac:dyDescent="0.25">
      <c r="A165" s="213"/>
      <c r="B165" s="15" t="s">
        <v>739</v>
      </c>
      <c r="E165" s="18" t="s">
        <v>740</v>
      </c>
      <c r="F165" s="4">
        <v>3.1799999999999997</v>
      </c>
      <c r="G165" s="21" t="s">
        <v>416</v>
      </c>
      <c r="H165" s="226"/>
      <c r="I165" s="28">
        <f>_xlfn.IFNA(VLOOKUP(StopCodes,[3]!RangeStopCode,2,FALSE),"No Previous Rate")</f>
        <v>3.3478938240000002</v>
      </c>
      <c r="J165" s="29">
        <f t="shared" si="2"/>
        <v>1.0527968000000001</v>
      </c>
    </row>
    <row r="166" spans="1:10" ht="14.25" customHeight="1" x14ac:dyDescent="0.25">
      <c r="A166" s="213"/>
      <c r="B166" s="15" t="s">
        <v>741</v>
      </c>
      <c r="E166" s="18" t="s">
        <v>742</v>
      </c>
      <c r="F166" s="4">
        <v>4.9679999999999991</v>
      </c>
      <c r="G166" s="21" t="s">
        <v>416</v>
      </c>
      <c r="H166" s="226"/>
      <c r="I166" s="28">
        <f>_xlfn.IFNA(VLOOKUP(StopCodes,[3]!RangeStopCode,2,FALSE),"No Previous Rate")</f>
        <v>5.2302945023999996</v>
      </c>
      <c r="J166" s="29">
        <f t="shared" si="2"/>
        <v>1.0527968000000001</v>
      </c>
    </row>
    <row r="167" spans="1:10" ht="14.25" customHeight="1" x14ac:dyDescent="0.25">
      <c r="A167" s="214"/>
      <c r="B167" s="15" t="s">
        <v>743</v>
      </c>
      <c r="E167" s="18" t="s">
        <v>744</v>
      </c>
      <c r="F167" s="4">
        <v>5.1840000000000002</v>
      </c>
      <c r="G167" s="21" t="s">
        <v>416</v>
      </c>
      <c r="H167" s="226"/>
      <c r="I167" s="28">
        <f>_xlfn.IFNA(VLOOKUP(StopCodes,[3]!RangeStopCode,2,FALSE),"No Previous Rate")</f>
        <v>5.4576986112000005</v>
      </c>
      <c r="J167" s="29">
        <f t="shared" si="2"/>
        <v>1.0527968000000001</v>
      </c>
    </row>
    <row r="168" spans="1:10" ht="14.25" customHeight="1" x14ac:dyDescent="0.25">
      <c r="A168" s="212" t="s">
        <v>745</v>
      </c>
      <c r="B168" s="15" t="s">
        <v>746</v>
      </c>
      <c r="E168" s="18" t="s">
        <v>747</v>
      </c>
      <c r="F168" s="4">
        <v>95.58</v>
      </c>
      <c r="G168" s="21" t="s">
        <v>698</v>
      </c>
      <c r="H168" s="224" t="s">
        <v>748</v>
      </c>
      <c r="I168" s="28">
        <f>_xlfn.IFNA(VLOOKUP(StopCodes,[3]!RangeStopCode,2,FALSE),"No Previous Rate")</f>
        <v>100.62631814400001</v>
      </c>
      <c r="J168" s="29">
        <f t="shared" si="2"/>
        <v>1.0527968000000001</v>
      </c>
    </row>
    <row r="169" spans="1:10" ht="14.25" customHeight="1" x14ac:dyDescent="0.25">
      <c r="A169" s="213"/>
      <c r="B169" s="15" t="s">
        <v>749</v>
      </c>
      <c r="E169" s="18" t="s">
        <v>750</v>
      </c>
      <c r="F169" s="4">
        <v>89.207999999999998</v>
      </c>
      <c r="G169" s="21" t="s">
        <v>698</v>
      </c>
      <c r="H169" s="226"/>
      <c r="I169" s="28">
        <f>_xlfn.IFNA(VLOOKUP(StopCodes,[3]!RangeStopCode,2,FALSE),"No Previous Rate")</f>
        <v>93.917896934400005</v>
      </c>
      <c r="J169" s="29">
        <f t="shared" si="2"/>
        <v>1.0527968000000001</v>
      </c>
    </row>
    <row r="170" spans="1:10" ht="14.25" customHeight="1" x14ac:dyDescent="0.25">
      <c r="A170" s="213"/>
      <c r="B170" s="15" t="s">
        <v>751</v>
      </c>
      <c r="E170" s="18" t="s">
        <v>752</v>
      </c>
      <c r="F170" s="4">
        <v>82.835999999999999</v>
      </c>
      <c r="G170" s="21" t="s">
        <v>698</v>
      </c>
      <c r="H170" s="226"/>
      <c r="I170" s="28">
        <f>_xlfn.IFNA(VLOOKUP(StopCodes,[3]!RangeStopCode,2,FALSE),"No Previous Rate")</f>
        <v>87.209475724799987</v>
      </c>
      <c r="J170" s="29">
        <f t="shared" si="2"/>
        <v>1.0527967999999999</v>
      </c>
    </row>
    <row r="171" spans="1:10" ht="14.25" customHeight="1" x14ac:dyDescent="0.25">
      <c r="A171" s="213"/>
      <c r="B171" s="15" t="s">
        <v>753</v>
      </c>
      <c r="E171" s="18" t="s">
        <v>754</v>
      </c>
      <c r="F171" s="4">
        <v>70.091999999999999</v>
      </c>
      <c r="G171" s="21" t="s">
        <v>698</v>
      </c>
      <c r="H171" s="226"/>
      <c r="I171" s="28">
        <f>_xlfn.IFNA(VLOOKUP(StopCodes,[3]!RangeStopCode,2,FALSE),"No Previous Rate")</f>
        <v>73.792633305599992</v>
      </c>
      <c r="J171" s="29">
        <f t="shared" si="2"/>
        <v>1.0527967999999999</v>
      </c>
    </row>
    <row r="172" spans="1:10" ht="14.25" customHeight="1" x14ac:dyDescent="0.25">
      <c r="A172" s="213"/>
      <c r="B172" s="15" t="s">
        <v>755</v>
      </c>
      <c r="E172" s="18" t="s">
        <v>756</v>
      </c>
      <c r="F172" s="4">
        <v>191.16</v>
      </c>
      <c r="G172" s="21" t="s">
        <v>250</v>
      </c>
      <c r="H172" s="224" t="s">
        <v>757</v>
      </c>
      <c r="I172" s="28">
        <f>_xlfn.IFNA(VLOOKUP(StopCodes,[3]!RangeStopCode,2,FALSE),"No Previous Rate")</f>
        <v>201.25263628800002</v>
      </c>
      <c r="J172" s="29">
        <f t="shared" si="2"/>
        <v>1.0527968000000001</v>
      </c>
    </row>
    <row r="173" spans="1:10" ht="14.25" customHeight="1" x14ac:dyDescent="0.25">
      <c r="A173" s="213"/>
      <c r="B173" s="15" t="s">
        <v>758</v>
      </c>
      <c r="E173" s="18" t="s">
        <v>759</v>
      </c>
      <c r="F173" s="4">
        <v>191.16</v>
      </c>
      <c r="G173" s="21" t="s">
        <v>250</v>
      </c>
      <c r="H173" s="226"/>
      <c r="I173" s="28">
        <f>_xlfn.IFNA(VLOOKUP(StopCodes,[3]!RangeStopCode,2,FALSE),"No Previous Rate")</f>
        <v>201.25263628800002</v>
      </c>
      <c r="J173" s="29">
        <f t="shared" si="2"/>
        <v>1.0527968000000001</v>
      </c>
    </row>
    <row r="174" spans="1:10" ht="14.25" customHeight="1" x14ac:dyDescent="0.25">
      <c r="A174" s="213"/>
      <c r="B174" s="15" t="s">
        <v>760</v>
      </c>
      <c r="E174" s="18" t="s">
        <v>761</v>
      </c>
      <c r="F174" s="4">
        <v>95.58</v>
      </c>
      <c r="G174" s="21" t="s">
        <v>553</v>
      </c>
      <c r="H174" s="226"/>
      <c r="I174" s="28">
        <f>_xlfn.IFNA(VLOOKUP(StopCodes,[3]!RangeStopCode,2,FALSE),"No Previous Rate")</f>
        <v>100.62631814400001</v>
      </c>
      <c r="J174" s="29">
        <f t="shared" si="2"/>
        <v>1.0527968000000001</v>
      </c>
    </row>
    <row r="175" spans="1:10" ht="14.25" customHeight="1" x14ac:dyDescent="0.25">
      <c r="A175" s="214"/>
      <c r="B175" s="15" t="s">
        <v>762</v>
      </c>
      <c r="E175" s="18" t="s">
        <v>763</v>
      </c>
      <c r="F175" s="4">
        <v>127.44</v>
      </c>
      <c r="G175" s="21" t="s">
        <v>553</v>
      </c>
      <c r="H175" s="226"/>
      <c r="I175" s="28">
        <f>_xlfn.IFNA(VLOOKUP(StopCodes,[3]!RangeStopCode,2,FALSE),"No Previous Rate")</f>
        <v>134.168424192</v>
      </c>
      <c r="J175" s="29">
        <f t="shared" si="2"/>
        <v>1.0527968000000001</v>
      </c>
    </row>
    <row r="176" spans="1:10" ht="14.25" customHeight="1" x14ac:dyDescent="0.25">
      <c r="A176" s="212" t="s">
        <v>764</v>
      </c>
      <c r="B176" s="15" t="s">
        <v>765</v>
      </c>
      <c r="E176" s="18" t="s">
        <v>766</v>
      </c>
      <c r="F176" s="4">
        <v>38.135999999999996</v>
      </c>
      <c r="G176" s="21" t="s">
        <v>416</v>
      </c>
      <c r="H176" s="215" t="s">
        <v>767</v>
      </c>
      <c r="I176" s="28">
        <f>_xlfn.IFNA(VLOOKUP(StopCodes,[3]!RangeStopCode,2,FALSE),"No Previous Rate")</f>
        <v>40.149458764800002</v>
      </c>
      <c r="J176" s="29">
        <f t="shared" si="2"/>
        <v>1.0527968000000001</v>
      </c>
    </row>
    <row r="177" spans="1:10" ht="14.25" customHeight="1" x14ac:dyDescent="0.25">
      <c r="A177" s="213"/>
      <c r="B177" s="15" t="s">
        <v>768</v>
      </c>
      <c r="E177" s="18" t="s">
        <v>769</v>
      </c>
      <c r="F177" s="4">
        <v>144.20399999999998</v>
      </c>
      <c r="G177" s="21" t="s">
        <v>416</v>
      </c>
      <c r="H177" s="216"/>
      <c r="I177" s="28">
        <f>_xlfn.IFNA(VLOOKUP(StopCodes,[3]!RangeStopCode,2,FALSE),"No Previous Rate")</f>
        <v>151.81750974720001</v>
      </c>
      <c r="J177" s="29">
        <f t="shared" si="2"/>
        <v>1.0527968000000001</v>
      </c>
    </row>
    <row r="178" spans="1:10" ht="14.25" customHeight="1" x14ac:dyDescent="0.25">
      <c r="A178" s="213"/>
      <c r="B178" s="15" t="s">
        <v>770</v>
      </c>
      <c r="E178" s="18" t="s">
        <v>771</v>
      </c>
      <c r="F178" s="4">
        <v>320.49600000000004</v>
      </c>
      <c r="G178" s="21" t="s">
        <v>416</v>
      </c>
      <c r="H178" s="216"/>
      <c r="I178" s="28">
        <f>_xlfn.IFNA(VLOOKUP(StopCodes,[3]!RangeStopCode,2,FALSE),"No Previous Rate")</f>
        <v>337.41716321280001</v>
      </c>
      <c r="J178" s="29">
        <f t="shared" si="2"/>
        <v>1.0527967999999999</v>
      </c>
    </row>
    <row r="179" spans="1:10" ht="14.25" customHeight="1" x14ac:dyDescent="0.25">
      <c r="A179" s="213"/>
      <c r="B179" s="15" t="s">
        <v>772</v>
      </c>
      <c r="E179" s="18" t="s">
        <v>773</v>
      </c>
      <c r="F179" s="4">
        <v>810.20400000000006</v>
      </c>
      <c r="G179" s="21" t="s">
        <v>416</v>
      </c>
      <c r="H179" s="216"/>
      <c r="I179" s="28">
        <f>_xlfn.IFNA(VLOOKUP(StopCodes,[3]!RangeStopCode,2,FALSE),"No Previous Rate")</f>
        <v>852.98017854720013</v>
      </c>
      <c r="J179" s="29">
        <f t="shared" si="2"/>
        <v>1.0527968000000001</v>
      </c>
    </row>
    <row r="180" spans="1:10" ht="14.25" customHeight="1" x14ac:dyDescent="0.25">
      <c r="A180" s="213"/>
      <c r="B180" s="15" t="s">
        <v>774</v>
      </c>
      <c r="E180" s="18" t="s">
        <v>775</v>
      </c>
      <c r="F180" s="4">
        <v>1658.6879999999999</v>
      </c>
      <c r="G180" s="21" t="s">
        <v>416</v>
      </c>
      <c r="H180" s="216"/>
      <c r="I180" s="28">
        <f>_xlfn.IFNA(VLOOKUP(StopCodes,[3]!RangeStopCode,2,FALSE),"No Previous Rate")</f>
        <v>1746.2614185984</v>
      </c>
      <c r="J180" s="29">
        <f t="shared" si="2"/>
        <v>1.0527968000000001</v>
      </c>
    </row>
    <row r="181" spans="1:10" ht="14.25" customHeight="1" x14ac:dyDescent="0.25">
      <c r="A181" s="213"/>
      <c r="B181" s="15" t="s">
        <v>776</v>
      </c>
      <c r="E181" s="18" t="s">
        <v>777</v>
      </c>
      <c r="F181" s="4">
        <v>141.636</v>
      </c>
      <c r="G181" s="21" t="s">
        <v>416</v>
      </c>
      <c r="H181" s="216"/>
      <c r="I181" s="28">
        <f>_xlfn.IFNA(VLOOKUP(StopCodes,[3]!RangeStopCode,2,FALSE),"No Previous Rate")</f>
        <v>149.11392756480004</v>
      </c>
      <c r="J181" s="29">
        <f t="shared" si="2"/>
        <v>1.0527968000000003</v>
      </c>
    </row>
    <row r="182" spans="1:10" ht="14.25" customHeight="1" x14ac:dyDescent="0.25">
      <c r="A182" s="213"/>
      <c r="B182" s="15" t="s">
        <v>778</v>
      </c>
      <c r="E182" s="18" t="s">
        <v>779</v>
      </c>
      <c r="F182" s="4">
        <v>164.33999999999997</v>
      </c>
      <c r="G182" s="21" t="s">
        <v>416</v>
      </c>
      <c r="H182" s="216"/>
      <c r="I182" s="28">
        <f>_xlfn.IFNA(VLOOKUP(StopCodes,[3]!RangeStopCode,2,FALSE),"No Previous Rate")</f>
        <v>173.01662611200001</v>
      </c>
      <c r="J182" s="29">
        <f t="shared" si="2"/>
        <v>1.0527968000000003</v>
      </c>
    </row>
    <row r="183" spans="1:10" ht="14.25" customHeight="1" x14ac:dyDescent="0.25">
      <c r="A183" s="213"/>
      <c r="B183" s="15" t="s">
        <v>780</v>
      </c>
      <c r="E183" s="18" t="s">
        <v>781</v>
      </c>
      <c r="F183" s="4">
        <v>38.135999999999996</v>
      </c>
      <c r="G183" s="21" t="s">
        <v>416</v>
      </c>
      <c r="H183" s="216"/>
      <c r="I183" s="28">
        <f>_xlfn.IFNA(VLOOKUP(StopCodes,[3]!RangeStopCode,2,FALSE),"No Previous Rate")</f>
        <v>40.149458764800002</v>
      </c>
      <c r="J183" s="29">
        <f t="shared" si="2"/>
        <v>1.0527968000000001</v>
      </c>
    </row>
    <row r="184" spans="1:10" ht="14.25" customHeight="1" x14ac:dyDescent="0.25">
      <c r="A184" s="213"/>
      <c r="B184" s="15" t="s">
        <v>782</v>
      </c>
      <c r="E184" s="18" t="s">
        <v>783</v>
      </c>
      <c r="F184" s="4">
        <v>194.90399999999997</v>
      </c>
      <c r="G184" s="21" t="s">
        <v>416</v>
      </c>
      <c r="H184" s="216"/>
      <c r="I184" s="28">
        <f>_xlfn.IFNA(VLOOKUP(StopCodes,[3]!RangeStopCode,2,FALSE),"No Previous Rate")</f>
        <v>205.19430750719997</v>
      </c>
      <c r="J184" s="29">
        <f t="shared" si="2"/>
        <v>1.0527968000000001</v>
      </c>
    </row>
    <row r="185" spans="1:10" ht="14.25" customHeight="1" x14ac:dyDescent="0.25">
      <c r="A185" s="213"/>
      <c r="B185" s="15" t="s">
        <v>784</v>
      </c>
      <c r="E185" s="18" t="s">
        <v>785</v>
      </c>
      <c r="F185" s="4">
        <v>361.00799999999998</v>
      </c>
      <c r="G185" s="21" t="s">
        <v>416</v>
      </c>
      <c r="H185" s="216"/>
      <c r="I185" s="28">
        <f>_xlfn.IFNA(VLOOKUP(StopCodes,[3]!RangeStopCode,2,FALSE),"No Previous Rate")</f>
        <v>380.06806717439991</v>
      </c>
      <c r="J185" s="29">
        <f t="shared" si="2"/>
        <v>1.0527967999999999</v>
      </c>
    </row>
    <row r="186" spans="1:10" ht="14.25" customHeight="1" x14ac:dyDescent="0.25">
      <c r="A186" s="213"/>
      <c r="B186" s="15" t="s">
        <v>786</v>
      </c>
      <c r="E186" s="18" t="s">
        <v>787</v>
      </c>
      <c r="F186" s="4">
        <v>847.40400000000011</v>
      </c>
      <c r="G186" s="21" t="s">
        <v>416</v>
      </c>
      <c r="H186" s="216"/>
      <c r="I186" s="28">
        <f>_xlfn.IFNA(VLOOKUP(StopCodes,[3]!RangeStopCode,2,FALSE),"No Previous Rate")</f>
        <v>892.14421950720009</v>
      </c>
      <c r="J186" s="29">
        <f t="shared" si="2"/>
        <v>1.0527967999999999</v>
      </c>
    </row>
    <row r="187" spans="1:10" ht="14.25" customHeight="1" x14ac:dyDescent="0.25">
      <c r="A187" s="213"/>
      <c r="B187" s="15" t="s">
        <v>788</v>
      </c>
      <c r="E187" s="18" t="s">
        <v>789</v>
      </c>
      <c r="F187" s="4">
        <v>1717.4759999999999</v>
      </c>
      <c r="G187" s="21" t="s">
        <v>416</v>
      </c>
      <c r="H187" s="216"/>
      <c r="I187" s="28">
        <f>_xlfn.IFNA(VLOOKUP(StopCodes,[3]!RangeStopCode,2,FALSE),"No Previous Rate")</f>
        <v>1808.1532368767998</v>
      </c>
      <c r="J187" s="29">
        <f t="shared" si="2"/>
        <v>1.0527967999999999</v>
      </c>
    </row>
    <row r="188" spans="1:10" ht="14.25" customHeight="1" x14ac:dyDescent="0.25">
      <c r="A188" s="213"/>
      <c r="B188" s="15" t="s">
        <v>790</v>
      </c>
      <c r="E188" s="18" t="s">
        <v>791</v>
      </c>
      <c r="F188" s="4">
        <v>142.44</v>
      </c>
      <c r="G188" s="21" t="s">
        <v>416</v>
      </c>
      <c r="H188" s="216"/>
      <c r="I188" s="28">
        <f>_xlfn.IFNA(VLOOKUP(StopCodes,[3]!RangeStopCode,2,FALSE),"No Previous Rate")</f>
        <v>149.96037619200004</v>
      </c>
      <c r="J188" s="29">
        <f t="shared" si="2"/>
        <v>1.0527968000000003</v>
      </c>
    </row>
    <row r="189" spans="1:10" ht="14.25" customHeight="1" x14ac:dyDescent="0.25">
      <c r="A189" s="213"/>
      <c r="B189" s="15" t="s">
        <v>792</v>
      </c>
      <c r="E189" s="18" t="s">
        <v>793</v>
      </c>
      <c r="F189" s="4">
        <v>165.14400000000001</v>
      </c>
      <c r="G189" s="21" t="s">
        <v>416</v>
      </c>
      <c r="H189" s="216"/>
      <c r="I189" s="28">
        <f>_xlfn.IFNA(VLOOKUP(StopCodes,[3]!RangeStopCode,2,FALSE),"No Previous Rate")</f>
        <v>173.86307473920002</v>
      </c>
      <c r="J189" s="29">
        <f t="shared" si="2"/>
        <v>1.0527968000000001</v>
      </c>
    </row>
    <row r="190" spans="1:10" ht="14.25" customHeight="1" x14ac:dyDescent="0.25">
      <c r="A190" s="213"/>
      <c r="B190" s="15" t="s">
        <v>794</v>
      </c>
      <c r="E190" s="18" t="s">
        <v>795</v>
      </c>
      <c r="F190" s="4">
        <v>38.135999999999996</v>
      </c>
      <c r="G190" s="21" t="s">
        <v>416</v>
      </c>
      <c r="H190" s="216"/>
      <c r="I190" s="28">
        <f>_xlfn.IFNA(VLOOKUP(StopCodes,[3]!RangeStopCode,2,FALSE),"No Previous Rate")</f>
        <v>40.149458764800002</v>
      </c>
      <c r="J190" s="29">
        <f t="shared" si="2"/>
        <v>1.0527968000000001</v>
      </c>
    </row>
    <row r="191" spans="1:10" ht="14.25" customHeight="1" x14ac:dyDescent="0.25">
      <c r="A191" s="213"/>
      <c r="B191" s="15" t="s">
        <v>796</v>
      </c>
      <c r="E191" s="18" t="s">
        <v>797</v>
      </c>
      <c r="F191" s="4">
        <v>163.51199999999997</v>
      </c>
      <c r="G191" s="21" t="s">
        <v>416</v>
      </c>
      <c r="H191" s="216"/>
      <c r="I191" s="28">
        <f>_xlfn.IFNA(VLOOKUP(StopCodes,[3]!RangeStopCode,2,FALSE),"No Previous Rate")</f>
        <v>172.14491036159998</v>
      </c>
      <c r="J191" s="29">
        <f t="shared" si="2"/>
        <v>1.0527968000000001</v>
      </c>
    </row>
    <row r="192" spans="1:10" ht="14.25" customHeight="1" x14ac:dyDescent="0.25">
      <c r="A192" s="213"/>
      <c r="B192" s="15" t="s">
        <v>798</v>
      </c>
      <c r="E192" s="18" t="s">
        <v>799</v>
      </c>
      <c r="F192" s="4">
        <v>365.02799999999991</v>
      </c>
      <c r="G192" s="21" t="s">
        <v>416</v>
      </c>
      <c r="H192" s="216"/>
      <c r="I192" s="28">
        <f>_xlfn.IFNA(VLOOKUP(StopCodes,[3]!RangeStopCode,2,FALSE),"No Previous Rate")</f>
        <v>384.30031031039994</v>
      </c>
      <c r="J192" s="29">
        <f t="shared" si="2"/>
        <v>1.0527968000000001</v>
      </c>
    </row>
    <row r="193" spans="1:10" ht="14.25" customHeight="1" x14ac:dyDescent="0.25">
      <c r="A193" s="213"/>
      <c r="B193" s="15" t="s">
        <v>800</v>
      </c>
      <c r="E193" s="18" t="s">
        <v>801</v>
      </c>
      <c r="F193" s="4">
        <v>814.66800000000012</v>
      </c>
      <c r="G193" s="21" t="s">
        <v>416</v>
      </c>
      <c r="H193" s="216"/>
      <c r="I193" s="28">
        <f>_xlfn.IFNA(VLOOKUP(StopCodes,[3]!RangeStopCode,2,FALSE),"No Previous Rate")</f>
        <v>857.67986346240025</v>
      </c>
      <c r="J193" s="29">
        <f t="shared" si="2"/>
        <v>1.0527968000000001</v>
      </c>
    </row>
    <row r="194" spans="1:10" ht="14.25" customHeight="1" x14ac:dyDescent="0.25">
      <c r="A194" s="213"/>
      <c r="B194" s="15" t="s">
        <v>802</v>
      </c>
      <c r="E194" s="18" t="s">
        <v>803</v>
      </c>
      <c r="F194" s="4">
        <v>1661.9880000000001</v>
      </c>
      <c r="G194" s="21" t="s">
        <v>416</v>
      </c>
      <c r="H194" s="216"/>
      <c r="I194" s="28">
        <f>_xlfn.IFNA(VLOOKUP(StopCodes,[3]!RangeStopCode,2,FALSE),"No Previous Rate")</f>
        <v>1749.7356480383999</v>
      </c>
      <c r="J194" s="29">
        <f t="shared" ref="J194:J257" si="3">IF(I194="No Previous Rate","N/A",I194/F194)</f>
        <v>1.0527967999999999</v>
      </c>
    </row>
    <row r="195" spans="1:10" ht="14.25" customHeight="1" x14ac:dyDescent="0.25">
      <c r="A195" s="213"/>
      <c r="B195" s="15" t="s">
        <v>804</v>
      </c>
      <c r="E195" s="18" t="s">
        <v>805</v>
      </c>
      <c r="F195" s="4">
        <v>142.44</v>
      </c>
      <c r="G195" s="21" t="s">
        <v>416</v>
      </c>
      <c r="H195" s="216"/>
      <c r="I195" s="28">
        <f>_xlfn.IFNA(VLOOKUP(StopCodes,[3]!RangeStopCode,2,FALSE),"No Previous Rate")</f>
        <v>149.96037619200004</v>
      </c>
      <c r="J195" s="29">
        <f t="shared" si="3"/>
        <v>1.0527968000000003</v>
      </c>
    </row>
    <row r="196" spans="1:10" ht="14.25" customHeight="1" x14ac:dyDescent="0.25">
      <c r="A196" s="213"/>
      <c r="B196" s="15" t="s">
        <v>806</v>
      </c>
      <c r="E196" s="18" t="s">
        <v>807</v>
      </c>
      <c r="F196" s="4">
        <v>165.14400000000001</v>
      </c>
      <c r="G196" s="21" t="s">
        <v>416</v>
      </c>
      <c r="H196" s="216"/>
      <c r="I196" s="28">
        <f>_xlfn.IFNA(VLOOKUP(StopCodes,[3]!RangeStopCode,2,FALSE),"No Previous Rate")</f>
        <v>173.86307473920002</v>
      </c>
      <c r="J196" s="29">
        <f t="shared" si="3"/>
        <v>1.0527968000000001</v>
      </c>
    </row>
    <row r="197" spans="1:10" ht="14.25" customHeight="1" x14ac:dyDescent="0.25">
      <c r="A197" s="213"/>
      <c r="B197" s="15" t="s">
        <v>808</v>
      </c>
      <c r="E197" s="18" t="s">
        <v>809</v>
      </c>
      <c r="F197" s="4">
        <v>110.39999999999999</v>
      </c>
      <c r="G197" s="21" t="s">
        <v>519</v>
      </c>
      <c r="H197" s="216"/>
      <c r="I197" s="28">
        <f>_xlfn.IFNA(VLOOKUP(StopCodes,[3]!RangeStopCode,2,FALSE),"No Previous Rate")</f>
        <v>116.22876672</v>
      </c>
      <c r="J197" s="29">
        <f t="shared" si="3"/>
        <v>1.0527968000000001</v>
      </c>
    </row>
    <row r="198" spans="1:10" ht="14.25" customHeight="1" x14ac:dyDescent="0.25">
      <c r="A198" s="213"/>
      <c r="B198" s="15" t="s">
        <v>810</v>
      </c>
      <c r="E198" s="18" t="s">
        <v>811</v>
      </c>
      <c r="F198" s="4">
        <v>1019.52</v>
      </c>
      <c r="G198" s="21" t="s">
        <v>519</v>
      </c>
      <c r="H198" s="216"/>
      <c r="I198" s="28">
        <f>_xlfn.IFNA(VLOOKUP(StopCodes,[3]!RangeStopCode,2,FALSE),"No Previous Rate")</f>
        <v>1073.347393536</v>
      </c>
      <c r="J198" s="29">
        <f t="shared" si="3"/>
        <v>1.0527968000000001</v>
      </c>
    </row>
    <row r="199" spans="1:10" ht="14.25" customHeight="1" x14ac:dyDescent="0.25">
      <c r="A199" s="213"/>
      <c r="B199" s="15" t="s">
        <v>812</v>
      </c>
      <c r="E199" s="18" t="s">
        <v>813</v>
      </c>
      <c r="F199" s="4">
        <v>221.5125705348558</v>
      </c>
      <c r="G199" s="21" t="s">
        <v>416</v>
      </c>
      <c r="H199" s="231"/>
      <c r="I199" s="28" t="str">
        <f>_xlfn.IFNA(VLOOKUP(StopCodes,[3]!RangeStopCode,2,FALSE),"No Previous Rate")</f>
        <v>No Previous Rate</v>
      </c>
      <c r="J199" s="29" t="str">
        <f t="shared" si="3"/>
        <v>N/A</v>
      </c>
    </row>
    <row r="200" spans="1:10" ht="14.25" customHeight="1" x14ac:dyDescent="0.25">
      <c r="A200" s="213"/>
      <c r="B200" s="15" t="s">
        <v>814</v>
      </c>
      <c r="E200" s="18" t="s">
        <v>815</v>
      </c>
      <c r="F200" s="4">
        <v>492.67113074639428</v>
      </c>
      <c r="G200" s="21" t="s">
        <v>416</v>
      </c>
      <c r="H200" s="231"/>
      <c r="I200" s="28" t="str">
        <f>_xlfn.IFNA(VLOOKUP(StopCodes,[3]!RangeStopCode,2,FALSE),"No Previous Rate")</f>
        <v>No Previous Rate</v>
      </c>
      <c r="J200" s="29" t="str">
        <f t="shared" si="3"/>
        <v>N/A</v>
      </c>
    </row>
    <row r="201" spans="1:10" ht="14.25" customHeight="1" x14ac:dyDescent="0.25">
      <c r="A201" s="213"/>
      <c r="B201" s="15" t="s">
        <v>816</v>
      </c>
      <c r="E201" s="18" t="s">
        <v>817</v>
      </c>
      <c r="F201" s="4">
        <v>982.2465829771636</v>
      </c>
      <c r="G201" s="21" t="s">
        <v>416</v>
      </c>
      <c r="H201" s="231"/>
      <c r="I201" s="28" t="str">
        <f>_xlfn.IFNA(VLOOKUP(StopCodes,[3]!RangeStopCode,2,FALSE),"No Previous Rate")</f>
        <v>No Previous Rate</v>
      </c>
      <c r="J201" s="29" t="str">
        <f t="shared" si="3"/>
        <v>N/A</v>
      </c>
    </row>
    <row r="202" spans="1:10" ht="14.25" customHeight="1" x14ac:dyDescent="0.25">
      <c r="A202" s="213"/>
      <c r="B202" s="15" t="s">
        <v>818</v>
      </c>
      <c r="E202" s="18" t="s">
        <v>819</v>
      </c>
      <c r="F202" s="4">
        <v>2315.0560646694712</v>
      </c>
      <c r="G202" s="21" t="s">
        <v>416</v>
      </c>
      <c r="H202" s="231"/>
      <c r="I202" s="28" t="str">
        <f>_xlfn.IFNA(VLOOKUP(StopCodes,[3]!RangeStopCode,2,FALSE),"No Previous Rate")</f>
        <v>No Previous Rate</v>
      </c>
      <c r="J202" s="29" t="str">
        <f t="shared" si="3"/>
        <v>N/A</v>
      </c>
    </row>
    <row r="203" spans="1:10" ht="14.25" customHeight="1" x14ac:dyDescent="0.25">
      <c r="A203" s="213"/>
      <c r="B203" s="15" t="s">
        <v>820</v>
      </c>
      <c r="E203" s="18" t="s">
        <v>821</v>
      </c>
      <c r="F203" s="4">
        <v>63.55762</v>
      </c>
      <c r="G203" s="21" t="s">
        <v>416</v>
      </c>
      <c r="H203" s="231"/>
      <c r="I203" s="28" t="str">
        <f>_xlfn.IFNA(VLOOKUP(StopCodes,[3]!RangeStopCode,2,FALSE),"No Previous Rate")</f>
        <v>No Previous Rate</v>
      </c>
      <c r="J203" s="29" t="str">
        <f t="shared" si="3"/>
        <v>N/A</v>
      </c>
    </row>
    <row r="204" spans="1:10" ht="14.25" customHeight="1" x14ac:dyDescent="0.25">
      <c r="A204" s="213"/>
      <c r="B204" s="15" t="s">
        <v>822</v>
      </c>
      <c r="E204" s="18" t="s">
        <v>823</v>
      </c>
      <c r="F204" s="4">
        <v>88.461444</v>
      </c>
      <c r="G204" s="21" t="s">
        <v>416</v>
      </c>
      <c r="H204" s="231"/>
      <c r="I204" s="28" t="str">
        <f>_xlfn.IFNA(VLOOKUP(StopCodes,[3]!RangeStopCode,2,FALSE),"No Previous Rate")</f>
        <v>No Previous Rate</v>
      </c>
      <c r="J204" s="29" t="str">
        <f t="shared" si="3"/>
        <v>N/A</v>
      </c>
    </row>
    <row r="205" spans="1:10" ht="14.25" customHeight="1" x14ac:dyDescent="0.25">
      <c r="A205" s="213"/>
      <c r="B205" s="15" t="s">
        <v>824</v>
      </c>
      <c r="E205" s="18" t="s">
        <v>825</v>
      </c>
      <c r="F205" s="4">
        <v>62.501817122863258</v>
      </c>
      <c r="G205" s="21" t="s">
        <v>416</v>
      </c>
      <c r="H205" s="231"/>
      <c r="I205" s="28" t="str">
        <f>_xlfn.IFNA(VLOOKUP(StopCodes,[3]!RangeStopCode,2,FALSE),"No Previous Rate")</f>
        <v>No Previous Rate</v>
      </c>
      <c r="J205" s="29" t="str">
        <f t="shared" si="3"/>
        <v>N/A</v>
      </c>
    </row>
    <row r="206" spans="1:10" ht="14.25" customHeight="1" x14ac:dyDescent="0.25">
      <c r="A206" s="213"/>
      <c r="B206" s="15" t="s">
        <v>826</v>
      </c>
      <c r="E206" s="18" t="s">
        <v>827</v>
      </c>
      <c r="F206" s="4">
        <v>515.30432508653848</v>
      </c>
      <c r="G206" s="21" t="s">
        <v>416</v>
      </c>
      <c r="H206" s="231"/>
      <c r="I206" s="28" t="str">
        <f>_xlfn.IFNA(VLOOKUP(StopCodes,[3]!RangeStopCode,2,FALSE),"No Previous Rate")</f>
        <v>No Previous Rate</v>
      </c>
      <c r="J206" s="29" t="str">
        <f t="shared" si="3"/>
        <v>N/A</v>
      </c>
    </row>
    <row r="207" spans="1:10" ht="14.25" customHeight="1" x14ac:dyDescent="0.25">
      <c r="A207" s="213"/>
      <c r="B207" s="15" t="s">
        <v>828</v>
      </c>
      <c r="E207" s="18" t="s">
        <v>829</v>
      </c>
      <c r="F207" s="4">
        <v>848.15145008653849</v>
      </c>
      <c r="G207" s="21" t="s">
        <v>416</v>
      </c>
      <c r="H207" s="231"/>
      <c r="I207" s="28" t="str">
        <f>_xlfn.IFNA(VLOOKUP(StopCodes,[3]!RangeStopCode,2,FALSE),"No Previous Rate")</f>
        <v>No Previous Rate</v>
      </c>
      <c r="J207" s="29" t="str">
        <f t="shared" si="3"/>
        <v>N/A</v>
      </c>
    </row>
    <row r="208" spans="1:10" ht="14.25" customHeight="1" x14ac:dyDescent="0.25">
      <c r="A208" s="213"/>
      <c r="B208" s="15" t="s">
        <v>830</v>
      </c>
      <c r="E208" s="18" t="s">
        <v>831</v>
      </c>
      <c r="F208" s="4">
        <v>1161.0419887019232</v>
      </c>
      <c r="G208" s="21" t="s">
        <v>416</v>
      </c>
      <c r="H208" s="231"/>
      <c r="I208" s="28" t="str">
        <f>_xlfn.IFNA(VLOOKUP(StopCodes,[3]!RangeStopCode,2,FALSE),"No Previous Rate")</f>
        <v>No Previous Rate</v>
      </c>
      <c r="J208" s="29" t="str">
        <f t="shared" si="3"/>
        <v>N/A</v>
      </c>
    </row>
    <row r="209" spans="1:10" ht="14.25" customHeight="1" x14ac:dyDescent="0.25">
      <c r="A209" s="213"/>
      <c r="B209" s="15" t="s">
        <v>832</v>
      </c>
      <c r="E209" s="18" t="s">
        <v>833</v>
      </c>
      <c r="F209" s="4">
        <v>4086.2162133701927</v>
      </c>
      <c r="G209" s="21" t="s">
        <v>416</v>
      </c>
      <c r="H209" s="231"/>
      <c r="I209" s="28" t="str">
        <f>_xlfn.IFNA(VLOOKUP(StopCodes,[3]!RangeStopCode,2,FALSE),"No Previous Rate")</f>
        <v>No Previous Rate</v>
      </c>
      <c r="J209" s="29" t="str">
        <f t="shared" si="3"/>
        <v>N/A</v>
      </c>
    </row>
    <row r="210" spans="1:10" ht="14.25" customHeight="1" x14ac:dyDescent="0.25">
      <c r="A210" s="213"/>
      <c r="B210" s="15" t="s">
        <v>834</v>
      </c>
      <c r="E210" s="18" t="s">
        <v>835</v>
      </c>
      <c r="F210" s="4">
        <v>69.907943999999986</v>
      </c>
      <c r="G210" s="21" t="s">
        <v>416</v>
      </c>
      <c r="H210" s="231"/>
      <c r="I210" s="28" t="str">
        <f>_xlfn.IFNA(VLOOKUP(StopCodes,[3]!RangeStopCode,2,FALSE),"No Previous Rate")</f>
        <v>No Previous Rate</v>
      </c>
      <c r="J210" s="29" t="str">
        <f t="shared" si="3"/>
        <v>N/A</v>
      </c>
    </row>
    <row r="211" spans="1:10" ht="14.25" customHeight="1" x14ac:dyDescent="0.25">
      <c r="A211" s="213"/>
      <c r="B211" s="15" t="s">
        <v>836</v>
      </c>
      <c r="E211" s="18" t="s">
        <v>837</v>
      </c>
      <c r="F211" s="4">
        <v>97.986930000000001</v>
      </c>
      <c r="G211" s="21" t="s">
        <v>416</v>
      </c>
      <c r="H211" s="231"/>
      <c r="I211" s="28" t="str">
        <f>_xlfn.IFNA(VLOOKUP(StopCodes,[3]!RangeStopCode,2,FALSE),"No Previous Rate")</f>
        <v>No Previous Rate</v>
      </c>
      <c r="J211" s="29" t="str">
        <f t="shared" si="3"/>
        <v>N/A</v>
      </c>
    </row>
    <row r="212" spans="1:10" ht="14.25" customHeight="1" x14ac:dyDescent="0.25">
      <c r="A212" s="213"/>
      <c r="B212" s="15" t="s">
        <v>838</v>
      </c>
      <c r="E212" s="18" t="s">
        <v>839</v>
      </c>
      <c r="F212" s="4">
        <v>99.152537262419884</v>
      </c>
      <c r="G212" s="21" t="s">
        <v>416</v>
      </c>
      <c r="H212" s="231"/>
      <c r="I212" s="28" t="str">
        <f>_xlfn.IFNA(VLOOKUP(StopCodes,[3]!RangeStopCode,2,FALSE),"No Previous Rate")</f>
        <v>No Previous Rate</v>
      </c>
      <c r="J212" s="29" t="str">
        <f t="shared" si="3"/>
        <v>N/A</v>
      </c>
    </row>
    <row r="213" spans="1:10" ht="14.25" customHeight="1" x14ac:dyDescent="0.25">
      <c r="A213" s="213"/>
      <c r="B213" s="15" t="s">
        <v>840</v>
      </c>
      <c r="E213" s="18" t="s">
        <v>841</v>
      </c>
      <c r="F213" s="4">
        <v>535.11698535216351</v>
      </c>
      <c r="G213" s="21" t="s">
        <v>416</v>
      </c>
      <c r="H213" s="231"/>
      <c r="I213" s="28" t="str">
        <f>_xlfn.IFNA(VLOOKUP(StopCodes,[3]!RangeStopCode,2,FALSE),"No Previous Rate")</f>
        <v>No Previous Rate</v>
      </c>
      <c r="J213" s="29" t="str">
        <f t="shared" si="3"/>
        <v>N/A</v>
      </c>
    </row>
    <row r="214" spans="1:10" ht="14.25" customHeight="1" x14ac:dyDescent="0.25">
      <c r="A214" s="213"/>
      <c r="B214" s="15" t="s">
        <v>842</v>
      </c>
      <c r="E214" s="18" t="s">
        <v>843</v>
      </c>
      <c r="F214" s="4">
        <v>894.72861035216351</v>
      </c>
      <c r="G214" s="21" t="s">
        <v>416</v>
      </c>
      <c r="H214" s="231"/>
      <c r="I214" s="28" t="str">
        <f>_xlfn.IFNA(VLOOKUP(StopCodes,[3]!RangeStopCode,2,FALSE),"No Previous Rate")</f>
        <v>No Previous Rate</v>
      </c>
      <c r="J214" s="29" t="str">
        <f t="shared" si="3"/>
        <v>N/A</v>
      </c>
    </row>
    <row r="215" spans="1:10" ht="14.25" customHeight="1" x14ac:dyDescent="0.25">
      <c r="A215" s="213"/>
      <c r="B215" s="15" t="s">
        <v>844</v>
      </c>
      <c r="E215" s="18" t="s">
        <v>845</v>
      </c>
      <c r="F215" s="4">
        <v>1231.2970239675483</v>
      </c>
      <c r="G215" s="21" t="s">
        <v>416</v>
      </c>
      <c r="H215" s="231"/>
      <c r="I215" s="28" t="str">
        <f>_xlfn.IFNA(VLOOKUP(StopCodes,[3]!RangeStopCode,2,FALSE),"No Previous Rate")</f>
        <v>No Previous Rate</v>
      </c>
      <c r="J215" s="29" t="str">
        <f t="shared" si="3"/>
        <v>N/A</v>
      </c>
    </row>
    <row r="216" spans="1:10" ht="14.25" customHeight="1" x14ac:dyDescent="0.25">
      <c r="A216" s="213"/>
      <c r="B216" s="15" t="s">
        <v>846</v>
      </c>
      <c r="E216" s="18" t="s">
        <v>847</v>
      </c>
      <c r="F216" s="4">
        <v>4090.7074781983174</v>
      </c>
      <c r="G216" s="21" t="s">
        <v>416</v>
      </c>
      <c r="H216" s="231"/>
      <c r="I216" s="28" t="str">
        <f>_xlfn.IFNA(VLOOKUP(StopCodes,[3]!RangeStopCode,2,FALSE),"No Previous Rate")</f>
        <v>No Previous Rate</v>
      </c>
      <c r="J216" s="29" t="str">
        <f t="shared" si="3"/>
        <v>N/A</v>
      </c>
    </row>
    <row r="217" spans="1:10" ht="14.25" customHeight="1" x14ac:dyDescent="0.25">
      <c r="A217" s="213"/>
      <c r="B217" s="15" t="s">
        <v>848</v>
      </c>
      <c r="E217" s="18" t="s">
        <v>849</v>
      </c>
      <c r="F217" s="4">
        <v>84.563430000000011</v>
      </c>
      <c r="G217" s="21" t="s">
        <v>416</v>
      </c>
      <c r="H217" s="231"/>
      <c r="I217" s="28" t="str">
        <f>_xlfn.IFNA(VLOOKUP(StopCodes,[3]!RangeStopCode,2,FALSE),"No Previous Rate")</f>
        <v>No Previous Rate</v>
      </c>
      <c r="J217" s="29" t="str">
        <f t="shared" si="3"/>
        <v>N/A</v>
      </c>
    </row>
    <row r="218" spans="1:10" ht="14.25" customHeight="1" x14ac:dyDescent="0.25">
      <c r="A218" s="213"/>
      <c r="B218" s="15" t="s">
        <v>850</v>
      </c>
      <c r="E218" s="18" t="s">
        <v>851</v>
      </c>
      <c r="F218" s="4">
        <v>112.91334857142857</v>
      </c>
      <c r="G218" s="21" t="s">
        <v>416</v>
      </c>
      <c r="H218" s="231"/>
      <c r="I218" s="28" t="str">
        <f>_xlfn.IFNA(VLOOKUP(StopCodes,[3]!RangeStopCode,2,FALSE),"No Previous Rate")</f>
        <v>No Previous Rate</v>
      </c>
      <c r="J218" s="29" t="str">
        <f t="shared" si="3"/>
        <v>N/A</v>
      </c>
    </row>
    <row r="219" spans="1:10" ht="14.25" customHeight="1" x14ac:dyDescent="0.25">
      <c r="A219" s="213"/>
      <c r="B219" s="15" t="s">
        <v>852</v>
      </c>
      <c r="E219" s="18" t="s">
        <v>853</v>
      </c>
      <c r="F219" s="4">
        <v>120.72299515769231</v>
      </c>
      <c r="G219" s="21" t="s">
        <v>416</v>
      </c>
      <c r="H219" s="231"/>
      <c r="I219" s="28" t="str">
        <f>_xlfn.IFNA(VLOOKUP(StopCodes,[3]!RangeStopCode,2,FALSE),"No Previous Rate")</f>
        <v>No Previous Rate</v>
      </c>
      <c r="J219" s="29" t="str">
        <f t="shared" si="3"/>
        <v>N/A</v>
      </c>
    </row>
    <row r="220" spans="1:10" ht="14.25" customHeight="1" x14ac:dyDescent="0.25">
      <c r="A220" s="213"/>
      <c r="B220" s="15" t="s">
        <v>854</v>
      </c>
      <c r="E220" s="18" t="s">
        <v>855</v>
      </c>
      <c r="F220" s="4">
        <v>901.34332746153848</v>
      </c>
      <c r="G220" s="21" t="s">
        <v>416</v>
      </c>
      <c r="H220" s="231"/>
      <c r="I220" s="28" t="str">
        <f>_xlfn.IFNA(VLOOKUP(StopCodes,[3]!RangeStopCode,2,FALSE),"No Previous Rate")</f>
        <v>No Previous Rate</v>
      </c>
      <c r="J220" s="29" t="str">
        <f t="shared" si="3"/>
        <v>N/A</v>
      </c>
    </row>
    <row r="221" spans="1:10" ht="14.25" customHeight="1" x14ac:dyDescent="0.25">
      <c r="A221" s="213"/>
      <c r="B221" s="15" t="s">
        <v>856</v>
      </c>
      <c r="E221" s="18" t="s">
        <v>857</v>
      </c>
      <c r="F221" s="4">
        <v>1167.1256160769231</v>
      </c>
      <c r="G221" s="21" t="s">
        <v>416</v>
      </c>
      <c r="H221" s="231"/>
      <c r="I221" s="28" t="str">
        <f>_xlfn.IFNA(VLOOKUP(StopCodes,[3]!RangeStopCode,2,FALSE),"No Previous Rate")</f>
        <v>No Previous Rate</v>
      </c>
      <c r="J221" s="29" t="str">
        <f t="shared" si="3"/>
        <v>N/A</v>
      </c>
    </row>
    <row r="222" spans="1:10" ht="14.25" customHeight="1" x14ac:dyDescent="0.25">
      <c r="A222" s="213"/>
      <c r="B222" s="15" t="s">
        <v>858</v>
      </c>
      <c r="E222" s="18" t="s">
        <v>859</v>
      </c>
      <c r="F222" s="4">
        <v>2169.3520591538463</v>
      </c>
      <c r="G222" s="21" t="s">
        <v>416</v>
      </c>
      <c r="H222" s="231"/>
      <c r="I222" s="28" t="str">
        <f>_xlfn.IFNA(VLOOKUP(StopCodes,[3]!RangeStopCode,2,FALSE),"No Previous Rate")</f>
        <v>No Previous Rate</v>
      </c>
      <c r="J222" s="29" t="str">
        <f t="shared" si="3"/>
        <v>N/A</v>
      </c>
    </row>
    <row r="223" spans="1:10" ht="14.25" customHeight="1" x14ac:dyDescent="0.25">
      <c r="A223" s="213"/>
      <c r="B223" s="15" t="s">
        <v>860</v>
      </c>
      <c r="E223" s="18" t="s">
        <v>861</v>
      </c>
      <c r="F223" s="4">
        <v>4144.6779453076924</v>
      </c>
      <c r="G223" s="21" t="s">
        <v>416</v>
      </c>
      <c r="H223" s="231"/>
      <c r="I223" s="28" t="str">
        <f>_xlfn.IFNA(VLOOKUP(StopCodes,[3]!RangeStopCode,2,FALSE),"No Previous Rate")</f>
        <v>No Previous Rate</v>
      </c>
      <c r="J223" s="29" t="str">
        <f t="shared" si="3"/>
        <v>N/A</v>
      </c>
    </row>
    <row r="224" spans="1:10" ht="14.25" customHeight="1" x14ac:dyDescent="0.25">
      <c r="A224" s="213"/>
      <c r="B224" s="15" t="s">
        <v>862</v>
      </c>
      <c r="E224" s="18" t="s">
        <v>863</v>
      </c>
      <c r="F224" s="4">
        <v>88.667429999999996</v>
      </c>
      <c r="G224" s="21" t="s">
        <v>416</v>
      </c>
      <c r="H224" s="231"/>
      <c r="I224" s="28" t="str">
        <f>_xlfn.IFNA(VLOOKUP(StopCodes,[3]!RangeStopCode,2,FALSE),"No Previous Rate")</f>
        <v>No Previous Rate</v>
      </c>
      <c r="J224" s="29" t="str">
        <f t="shared" si="3"/>
        <v>N/A</v>
      </c>
    </row>
    <row r="225" spans="1:10" ht="14.25" customHeight="1" x14ac:dyDescent="0.25">
      <c r="A225" s="213"/>
      <c r="B225" s="15" t="s">
        <v>864</v>
      </c>
      <c r="E225" s="18" t="s">
        <v>865</v>
      </c>
      <c r="F225" s="4">
        <v>119.41134857142856</v>
      </c>
      <c r="G225" s="21" t="s">
        <v>416</v>
      </c>
      <c r="H225" s="231"/>
      <c r="I225" s="28" t="str">
        <f>_xlfn.IFNA(VLOOKUP(StopCodes,[3]!RangeStopCode,2,FALSE),"No Previous Rate")</f>
        <v>No Previous Rate</v>
      </c>
      <c r="J225" s="29" t="str">
        <f t="shared" si="3"/>
        <v>N/A</v>
      </c>
    </row>
    <row r="226" spans="1:10" ht="14.25" customHeight="1" x14ac:dyDescent="0.25">
      <c r="A226" s="213"/>
      <c r="B226" s="15" t="s">
        <v>866</v>
      </c>
      <c r="E226" s="18" t="s">
        <v>867</v>
      </c>
      <c r="F226" s="4">
        <v>205.6286696769231</v>
      </c>
      <c r="G226" s="21" t="s">
        <v>416</v>
      </c>
      <c r="H226" s="231"/>
      <c r="I226" s="28" t="str">
        <f>_xlfn.IFNA(VLOOKUP(StopCodes,[3]!RangeStopCode,2,FALSE),"No Previous Rate")</f>
        <v>No Previous Rate</v>
      </c>
      <c r="J226" s="29" t="str">
        <f t="shared" si="3"/>
        <v>N/A</v>
      </c>
    </row>
    <row r="227" spans="1:10" ht="14.25" customHeight="1" x14ac:dyDescent="0.25">
      <c r="A227" s="213"/>
      <c r="B227" s="15" t="s">
        <v>868</v>
      </c>
      <c r="E227" s="18" t="s">
        <v>869</v>
      </c>
      <c r="F227" s="4">
        <v>1174.442707326923</v>
      </c>
      <c r="G227" s="21" t="s">
        <v>416</v>
      </c>
      <c r="H227" s="231"/>
      <c r="I227" s="28" t="str">
        <f>_xlfn.IFNA(VLOOKUP(StopCodes,[3]!RangeStopCode,2,FALSE),"No Previous Rate")</f>
        <v>No Previous Rate</v>
      </c>
      <c r="J227" s="29" t="str">
        <f t="shared" si="3"/>
        <v>N/A</v>
      </c>
    </row>
    <row r="228" spans="1:10" ht="14.25" customHeight="1" x14ac:dyDescent="0.25">
      <c r="A228" s="213"/>
      <c r="B228" s="15" t="s">
        <v>870</v>
      </c>
      <c r="E228" s="18" t="s">
        <v>871</v>
      </c>
      <c r="F228" s="4">
        <v>2242.2536504038462</v>
      </c>
      <c r="G228" s="21" t="s">
        <v>416</v>
      </c>
      <c r="H228" s="231"/>
      <c r="I228" s="28" t="str">
        <f>_xlfn.IFNA(VLOOKUP(StopCodes,[3]!RangeStopCode,2,FALSE),"No Previous Rate")</f>
        <v>No Previous Rate</v>
      </c>
      <c r="J228" s="29" t="str">
        <f t="shared" si="3"/>
        <v>N/A</v>
      </c>
    </row>
    <row r="229" spans="1:10" ht="14.25" customHeight="1" x14ac:dyDescent="0.25">
      <c r="A229" s="213"/>
      <c r="B229" s="15" t="s">
        <v>872</v>
      </c>
      <c r="E229" s="18" t="s">
        <v>873</v>
      </c>
      <c r="F229" s="4">
        <v>4211.7095365576924</v>
      </c>
      <c r="G229" s="21" t="s">
        <v>416</v>
      </c>
      <c r="H229" s="231"/>
      <c r="I229" s="28" t="str">
        <f>_xlfn.IFNA(VLOOKUP(StopCodes,[3]!RangeStopCode,2,FALSE),"No Previous Rate")</f>
        <v>No Previous Rate</v>
      </c>
      <c r="J229" s="29" t="str">
        <f t="shared" si="3"/>
        <v>N/A</v>
      </c>
    </row>
    <row r="230" spans="1:10" ht="14.25" customHeight="1" x14ac:dyDescent="0.25">
      <c r="A230" s="213"/>
      <c r="B230" s="15" t="s">
        <v>874</v>
      </c>
      <c r="E230" s="18" t="s">
        <v>875</v>
      </c>
      <c r="F230" s="4">
        <v>79.851429999999993</v>
      </c>
      <c r="G230" s="21" t="s">
        <v>416</v>
      </c>
      <c r="H230" s="231"/>
      <c r="I230" s="28" t="str">
        <f>_xlfn.IFNA(VLOOKUP(StopCodes,[3]!RangeStopCode,2,FALSE),"No Previous Rate")</f>
        <v>No Previous Rate</v>
      </c>
      <c r="J230" s="29" t="str">
        <f t="shared" si="3"/>
        <v>N/A</v>
      </c>
    </row>
    <row r="231" spans="1:10" ht="14.25" customHeight="1" x14ac:dyDescent="0.25">
      <c r="A231" s="213"/>
      <c r="B231" s="15" t="s">
        <v>876</v>
      </c>
      <c r="E231" s="18" t="s">
        <v>877</v>
      </c>
      <c r="F231" s="4">
        <v>102.76734857142857</v>
      </c>
      <c r="G231" s="21" t="s">
        <v>416</v>
      </c>
      <c r="H231" s="231"/>
      <c r="I231" s="28" t="str">
        <f>_xlfn.IFNA(VLOOKUP(StopCodes,[3]!RangeStopCode,2,FALSE),"No Previous Rate")</f>
        <v>No Previous Rate</v>
      </c>
      <c r="J231" s="29" t="str">
        <f t="shared" si="3"/>
        <v>N/A</v>
      </c>
    </row>
    <row r="232" spans="1:10" ht="14.25" customHeight="1" x14ac:dyDescent="0.25">
      <c r="A232" s="214"/>
      <c r="B232" s="15" t="s">
        <v>878</v>
      </c>
      <c r="E232" s="18" t="s">
        <v>879</v>
      </c>
      <c r="F232" s="4">
        <v>335.36495666025644</v>
      </c>
      <c r="G232" s="21" t="s">
        <v>416</v>
      </c>
      <c r="H232" s="232"/>
      <c r="I232" s="28" t="str">
        <f>_xlfn.IFNA(VLOOKUP(StopCodes,[3]!RangeStopCode,2,FALSE),"No Previous Rate")</f>
        <v>No Previous Rate</v>
      </c>
      <c r="J232" s="29" t="str">
        <f t="shared" si="3"/>
        <v>N/A</v>
      </c>
    </row>
    <row r="233" spans="1:10" ht="14.25" customHeight="1" x14ac:dyDescent="0.25">
      <c r="A233" s="212" t="s">
        <v>880</v>
      </c>
      <c r="B233" s="15" t="s">
        <v>881</v>
      </c>
      <c r="E233" s="18" t="s">
        <v>882</v>
      </c>
      <c r="F233" s="4">
        <v>479.08799999999997</v>
      </c>
      <c r="G233" s="21" t="s">
        <v>250</v>
      </c>
      <c r="H233" s="226" t="s">
        <v>883</v>
      </c>
      <c r="I233" s="28">
        <f>_xlfn.IFNA(VLOOKUP(StopCodes,[3]!RangeStopCode,2,FALSE),"No Previous Rate")</f>
        <v>504.38231331840001</v>
      </c>
      <c r="J233" s="29">
        <f t="shared" si="3"/>
        <v>1.0527968000000001</v>
      </c>
    </row>
    <row r="234" spans="1:10" ht="14.25" customHeight="1" x14ac:dyDescent="0.25">
      <c r="A234" s="213"/>
      <c r="B234" s="15" t="s">
        <v>884</v>
      </c>
      <c r="E234" s="18" t="s">
        <v>885</v>
      </c>
      <c r="F234" s="4">
        <v>1026.8520000000001</v>
      </c>
      <c r="G234" s="21" t="s">
        <v>250</v>
      </c>
      <c r="H234" s="226"/>
      <c r="I234" s="28">
        <f>_xlfn.IFNA(VLOOKUP(StopCodes,[3]!RangeStopCode,2,FALSE),"No Previous Rate")</f>
        <v>1081.0664996736</v>
      </c>
      <c r="J234" s="29">
        <f t="shared" si="3"/>
        <v>1.0527967999999999</v>
      </c>
    </row>
    <row r="235" spans="1:10" ht="14.25" customHeight="1" x14ac:dyDescent="0.25">
      <c r="A235" s="213"/>
      <c r="B235" s="15" t="s">
        <v>886</v>
      </c>
      <c r="E235" s="18" t="s">
        <v>887</v>
      </c>
      <c r="F235" s="4">
        <v>1081.4159999999999</v>
      </c>
      <c r="G235" s="21" t="s">
        <v>250</v>
      </c>
      <c r="H235" s="226"/>
      <c r="I235" s="28">
        <f>_xlfn.IFNA(VLOOKUP(StopCodes,[3]!RangeStopCode,2,FALSE),"No Previous Rate")</f>
        <v>1138.5113042687999</v>
      </c>
      <c r="J235" s="29">
        <f t="shared" si="3"/>
        <v>1.0527967999999999</v>
      </c>
    </row>
    <row r="236" spans="1:10" ht="14.25" customHeight="1" x14ac:dyDescent="0.25">
      <c r="A236" s="213"/>
      <c r="B236" s="15" t="s">
        <v>888</v>
      </c>
      <c r="E236" s="18" t="s">
        <v>889</v>
      </c>
      <c r="F236" s="4">
        <v>1838.8320000000001</v>
      </c>
      <c r="G236" s="21" t="s">
        <v>250</v>
      </c>
      <c r="H236" s="226"/>
      <c r="I236" s="28">
        <f>_xlfn.IFNA(VLOOKUP(StopCodes,[3]!RangeStopCode,2,FALSE),"No Previous Rate")</f>
        <v>1935.9164453376004</v>
      </c>
      <c r="J236" s="29">
        <f t="shared" si="3"/>
        <v>1.0527968000000001</v>
      </c>
    </row>
    <row r="237" spans="1:10" ht="14.25" customHeight="1" x14ac:dyDescent="0.25">
      <c r="A237" s="213"/>
      <c r="B237" s="15" t="s">
        <v>890</v>
      </c>
      <c r="E237" s="18" t="s">
        <v>891</v>
      </c>
      <c r="F237" s="4">
        <v>2486.3160000000003</v>
      </c>
      <c r="G237" s="21" t="s">
        <v>250</v>
      </c>
      <c r="H237" s="226"/>
      <c r="I237" s="28">
        <f>_xlfn.IFNA(VLOOKUP(StopCodes,[3]!RangeStopCode,2,FALSE),"No Previous Rate")</f>
        <v>2617.5855285888006</v>
      </c>
      <c r="J237" s="29">
        <f t="shared" si="3"/>
        <v>1.0527968000000001</v>
      </c>
    </row>
    <row r="238" spans="1:10" ht="14.25" customHeight="1" x14ac:dyDescent="0.25">
      <c r="A238" s="213"/>
      <c r="B238" s="15" t="s">
        <v>892</v>
      </c>
      <c r="E238" s="18" t="s">
        <v>893</v>
      </c>
      <c r="F238" s="4">
        <v>7983.9480000000003</v>
      </c>
      <c r="G238" s="21" t="s">
        <v>250</v>
      </c>
      <c r="H238" s="226"/>
      <c r="I238" s="28">
        <f>_xlfn.IFNA(VLOOKUP(StopCodes,[3]!RangeStopCode,2,FALSE),"No Previous Rate")</f>
        <v>8405.4749057664012</v>
      </c>
      <c r="J238" s="29">
        <f t="shared" si="3"/>
        <v>1.0527968000000001</v>
      </c>
    </row>
    <row r="239" spans="1:10" ht="14.25" customHeight="1" x14ac:dyDescent="0.25">
      <c r="A239" s="213"/>
      <c r="B239" s="15" t="s">
        <v>894</v>
      </c>
      <c r="E239" s="18" t="s">
        <v>895</v>
      </c>
      <c r="F239" s="4">
        <v>10534.032000000001</v>
      </c>
      <c r="G239" s="21" t="s">
        <v>250</v>
      </c>
      <c r="H239" s="226"/>
      <c r="I239" s="28">
        <f>_xlfn.IFNA(VLOOKUP(StopCodes,[3]!RangeStopCode,2,FALSE),"No Previous Rate")</f>
        <v>11090.195180697603</v>
      </c>
      <c r="J239" s="29">
        <f t="shared" si="3"/>
        <v>1.0527968000000001</v>
      </c>
    </row>
    <row r="240" spans="1:10" ht="14.25" customHeight="1" x14ac:dyDescent="0.25">
      <c r="A240" s="213"/>
      <c r="B240" s="15" t="s">
        <v>896</v>
      </c>
      <c r="E240" s="18" t="s">
        <v>897</v>
      </c>
      <c r="F240" s="4">
        <v>343.84800000000001</v>
      </c>
      <c r="G240" s="21" t="s">
        <v>250</v>
      </c>
      <c r="H240" s="226"/>
      <c r="I240" s="28">
        <f>_xlfn.IFNA(VLOOKUP(StopCodes,[3]!RangeStopCode,2,FALSE),"No Previous Rate")</f>
        <v>362.00207408640006</v>
      </c>
      <c r="J240" s="29">
        <f t="shared" si="3"/>
        <v>1.0527968000000001</v>
      </c>
    </row>
    <row r="241" spans="1:10" ht="14.25" customHeight="1" x14ac:dyDescent="0.25">
      <c r="A241" s="213"/>
      <c r="B241" s="15" t="s">
        <v>898</v>
      </c>
      <c r="E241" s="18" t="s">
        <v>899</v>
      </c>
      <c r="F241" s="4">
        <v>453.74399999999997</v>
      </c>
      <c r="G241" s="21" t="s">
        <v>250</v>
      </c>
      <c r="H241" s="226"/>
      <c r="I241" s="28">
        <f>_xlfn.IFNA(VLOOKUP(StopCodes,[3]!RangeStopCode,2,FALSE),"No Previous Rate")</f>
        <v>477.70023121920008</v>
      </c>
      <c r="J241" s="29">
        <f t="shared" si="3"/>
        <v>1.0527968000000003</v>
      </c>
    </row>
    <row r="242" spans="1:10" ht="14.25" customHeight="1" x14ac:dyDescent="0.25">
      <c r="A242" s="213"/>
      <c r="B242" s="15" t="s">
        <v>900</v>
      </c>
      <c r="E242" s="18" t="s">
        <v>901</v>
      </c>
      <c r="F242" s="4">
        <v>532.32000000000005</v>
      </c>
      <c r="G242" s="21" t="s">
        <v>250</v>
      </c>
      <c r="H242" s="226"/>
      <c r="I242" s="28">
        <f>_xlfn.IFNA(VLOOKUP(StopCodes,[3]!RangeStopCode,2,FALSE),"No Previous Rate")</f>
        <v>560.42479257600007</v>
      </c>
      <c r="J242" s="29">
        <f t="shared" si="3"/>
        <v>1.0527968000000001</v>
      </c>
    </row>
    <row r="243" spans="1:10" ht="14.25" customHeight="1" x14ac:dyDescent="0.25">
      <c r="A243" s="213"/>
      <c r="B243" s="15" t="s">
        <v>902</v>
      </c>
      <c r="E243" s="18" t="s">
        <v>903</v>
      </c>
      <c r="F243" s="4">
        <v>1389.0239999999999</v>
      </c>
      <c r="G243" s="21" t="s">
        <v>250</v>
      </c>
      <c r="H243" s="226"/>
      <c r="I243" s="28">
        <f>_xlfn.IFNA(VLOOKUP(StopCodes,[3]!RangeStopCode,2,FALSE),"No Previous Rate")</f>
        <v>1462.3600223232002</v>
      </c>
      <c r="J243" s="29">
        <f t="shared" si="3"/>
        <v>1.0527968000000001</v>
      </c>
    </row>
    <row r="244" spans="1:10" ht="14.25" customHeight="1" x14ac:dyDescent="0.25">
      <c r="A244" s="213"/>
      <c r="B244" s="15" t="s">
        <v>904</v>
      </c>
      <c r="E244" s="18" t="s">
        <v>905</v>
      </c>
      <c r="F244" s="4">
        <v>1674.7560000000001</v>
      </c>
      <c r="G244" s="21" t="s">
        <v>250</v>
      </c>
      <c r="H244" s="226"/>
      <c r="I244" s="28">
        <f>_xlfn.IFNA(VLOOKUP(StopCodes,[3]!RangeStopCode,2,FALSE),"No Previous Rate")</f>
        <v>1763.1777575808003</v>
      </c>
      <c r="J244" s="29">
        <f t="shared" si="3"/>
        <v>1.0527968000000001</v>
      </c>
    </row>
    <row r="245" spans="1:10" ht="14.25" customHeight="1" x14ac:dyDescent="0.25">
      <c r="A245" s="213"/>
      <c r="B245" s="15" t="s">
        <v>906</v>
      </c>
      <c r="E245" s="18" t="s">
        <v>907</v>
      </c>
      <c r="F245" s="4">
        <v>2221.944</v>
      </c>
      <c r="G245" s="21" t="s">
        <v>250</v>
      </c>
      <c r="H245" s="226"/>
      <c r="I245" s="28">
        <f>_xlfn.IFNA(VLOOKUP(StopCodes,[3]!RangeStopCode,2,FALSE),"No Previous Rate")</f>
        <v>2339.2555329792003</v>
      </c>
      <c r="J245" s="29">
        <f t="shared" si="3"/>
        <v>1.0527968000000001</v>
      </c>
    </row>
    <row r="246" spans="1:10" ht="14.25" customHeight="1" x14ac:dyDescent="0.25">
      <c r="A246" s="213"/>
      <c r="B246" s="15" t="s">
        <v>908</v>
      </c>
      <c r="E246" s="18" t="s">
        <v>909</v>
      </c>
      <c r="F246" s="4">
        <v>2939.5919999999996</v>
      </c>
      <c r="G246" s="21" t="s">
        <v>250</v>
      </c>
      <c r="H246" s="226"/>
      <c r="I246" s="28">
        <f>_xlfn.IFNA(VLOOKUP(StopCodes,[3]!RangeStopCode,2,FALSE),"No Previous Rate")</f>
        <v>3094.7930509056</v>
      </c>
      <c r="J246" s="29">
        <f t="shared" si="3"/>
        <v>1.0527968000000001</v>
      </c>
    </row>
    <row r="247" spans="1:10" ht="14.25" customHeight="1" x14ac:dyDescent="0.25">
      <c r="A247" s="213"/>
      <c r="B247" s="15" t="s">
        <v>910</v>
      </c>
      <c r="E247" s="18" t="s">
        <v>911</v>
      </c>
      <c r="F247" s="4">
        <v>9170.0640000000003</v>
      </c>
      <c r="G247" s="21" t="s">
        <v>250</v>
      </c>
      <c r="H247" s="226"/>
      <c r="I247" s="28">
        <f>_xlfn.IFNA(VLOOKUP(StopCodes,[3]!RangeStopCode,2,FALSE),"No Previous Rate")</f>
        <v>9654.2140349952024</v>
      </c>
      <c r="J247" s="29">
        <f t="shared" si="3"/>
        <v>1.0527968000000003</v>
      </c>
    </row>
    <row r="248" spans="1:10" ht="14.25" customHeight="1" x14ac:dyDescent="0.25">
      <c r="A248" s="213"/>
      <c r="B248" s="15" t="s">
        <v>912</v>
      </c>
      <c r="E248" s="18" t="s">
        <v>913</v>
      </c>
      <c r="F248" s="4">
        <v>11941.151999999998</v>
      </c>
      <c r="G248" s="21" t="s">
        <v>250</v>
      </c>
      <c r="H248" s="226"/>
      <c r="I248" s="28">
        <f>_xlfn.IFNA(VLOOKUP(StopCodes,[3]!RangeStopCode,2,FALSE),"No Previous Rate")</f>
        <v>12571.606613913598</v>
      </c>
      <c r="J248" s="29">
        <f t="shared" si="3"/>
        <v>1.0527968000000001</v>
      </c>
    </row>
    <row r="249" spans="1:10" ht="14.25" customHeight="1" x14ac:dyDescent="0.25">
      <c r="A249" s="213"/>
      <c r="B249" s="15" t="s">
        <v>914</v>
      </c>
      <c r="E249" s="18" t="s">
        <v>915</v>
      </c>
      <c r="F249" s="4">
        <v>343.84800000000001</v>
      </c>
      <c r="G249" s="21" t="s">
        <v>250</v>
      </c>
      <c r="H249" s="226"/>
      <c r="I249" s="28">
        <f>_xlfn.IFNA(VLOOKUP(StopCodes,[3]!RangeStopCode,2,FALSE),"No Previous Rate")</f>
        <v>362.00207408640006</v>
      </c>
      <c r="J249" s="29">
        <f t="shared" si="3"/>
        <v>1.0527968000000001</v>
      </c>
    </row>
    <row r="250" spans="1:10" ht="14.25" customHeight="1" x14ac:dyDescent="0.25">
      <c r="A250" s="213"/>
      <c r="B250" s="15" t="s">
        <v>916</v>
      </c>
      <c r="E250" s="18" t="s">
        <v>917</v>
      </c>
      <c r="F250" s="4">
        <v>453.74399999999997</v>
      </c>
      <c r="G250" s="21" t="s">
        <v>250</v>
      </c>
      <c r="H250" s="226"/>
      <c r="I250" s="28">
        <f>_xlfn.IFNA(VLOOKUP(StopCodes,[3]!RangeStopCode,2,FALSE),"No Previous Rate")</f>
        <v>477.70023121920008</v>
      </c>
      <c r="J250" s="29">
        <f t="shared" si="3"/>
        <v>1.0527968000000003</v>
      </c>
    </row>
    <row r="251" spans="1:10" ht="14.25" customHeight="1" x14ac:dyDescent="0.25">
      <c r="A251" s="213"/>
      <c r="B251" s="15" t="s">
        <v>918</v>
      </c>
      <c r="E251" s="18" t="s">
        <v>919</v>
      </c>
      <c r="F251" s="4">
        <v>633.17999999999995</v>
      </c>
      <c r="G251" s="21" t="s">
        <v>250</v>
      </c>
      <c r="H251" s="226"/>
      <c r="I251" s="28">
        <f>_xlfn.IFNA(VLOOKUP(StopCodes,[3]!RangeStopCode,2,FALSE),"No Previous Rate")</f>
        <v>666.60987782400002</v>
      </c>
      <c r="J251" s="29">
        <f t="shared" si="3"/>
        <v>1.0527968000000001</v>
      </c>
    </row>
    <row r="252" spans="1:10" ht="14.25" customHeight="1" x14ac:dyDescent="0.25">
      <c r="A252" s="213"/>
      <c r="B252" s="15" t="s">
        <v>920</v>
      </c>
      <c r="E252" s="18" t="s">
        <v>921</v>
      </c>
      <c r="F252" s="4">
        <v>1475.88</v>
      </c>
      <c r="G252" s="21" t="s">
        <v>250</v>
      </c>
      <c r="H252" s="226"/>
      <c r="I252" s="28">
        <f>_xlfn.IFNA(VLOOKUP(StopCodes,[3]!RangeStopCode,2,FALSE),"No Previous Rate")</f>
        <v>1553.8017411840003</v>
      </c>
      <c r="J252" s="29">
        <f t="shared" si="3"/>
        <v>1.0527968000000001</v>
      </c>
    </row>
    <row r="253" spans="1:10" ht="14.25" customHeight="1" x14ac:dyDescent="0.25">
      <c r="A253" s="213"/>
      <c r="B253" s="15" t="s">
        <v>922</v>
      </c>
      <c r="E253" s="18" t="s">
        <v>923</v>
      </c>
      <c r="F253" s="4">
        <v>1983.1559999999999</v>
      </c>
      <c r="G253" s="21" t="s">
        <v>250</v>
      </c>
      <c r="H253" s="226"/>
      <c r="I253" s="28">
        <f>_xlfn.IFNA(VLOOKUP(StopCodes,[3]!RangeStopCode,2,FALSE),"No Previous Rate")</f>
        <v>2087.8602907008003</v>
      </c>
      <c r="J253" s="29">
        <f t="shared" si="3"/>
        <v>1.0527968000000001</v>
      </c>
    </row>
    <row r="254" spans="1:10" ht="14.25" customHeight="1" x14ac:dyDescent="0.25">
      <c r="A254" s="213"/>
      <c r="B254" s="15" t="s">
        <v>924</v>
      </c>
      <c r="E254" s="18" t="s">
        <v>925</v>
      </c>
      <c r="F254" s="4">
        <v>2321.9760000000001</v>
      </c>
      <c r="G254" s="21" t="s">
        <v>250</v>
      </c>
      <c r="H254" s="226"/>
      <c r="I254" s="28">
        <f>_xlfn.IFNA(VLOOKUP(StopCodes,[3]!RangeStopCode,2,FALSE),"No Previous Rate")</f>
        <v>2444.5689024767998</v>
      </c>
      <c r="J254" s="29">
        <f t="shared" si="3"/>
        <v>1.0527967999999999</v>
      </c>
    </row>
    <row r="255" spans="1:10" ht="14.25" customHeight="1" x14ac:dyDescent="0.25">
      <c r="A255" s="213"/>
      <c r="B255" s="15" t="s">
        <v>926</v>
      </c>
      <c r="E255" s="18" t="s">
        <v>927</v>
      </c>
      <c r="F255" s="4">
        <v>4406.4120000000003</v>
      </c>
      <c r="G255" s="21" t="s">
        <v>250</v>
      </c>
      <c r="H255" s="226"/>
      <c r="I255" s="28">
        <f>_xlfn.IFNA(VLOOKUP(StopCodes,[3]!RangeStopCode,2,FALSE),"No Previous Rate")</f>
        <v>4639.0564530816</v>
      </c>
      <c r="J255" s="29">
        <f t="shared" si="3"/>
        <v>1.0527967999999999</v>
      </c>
    </row>
    <row r="256" spans="1:10" ht="14.25" customHeight="1" x14ac:dyDescent="0.25">
      <c r="A256" s="213"/>
      <c r="B256" s="15" t="s">
        <v>928</v>
      </c>
      <c r="E256" s="18" t="s">
        <v>929</v>
      </c>
      <c r="F256" s="4">
        <v>9557.3759999999984</v>
      </c>
      <c r="G256" s="21" t="s">
        <v>250</v>
      </c>
      <c r="H256" s="226"/>
      <c r="I256" s="28">
        <f>_xlfn.IFNA(VLOOKUP(StopCodes,[3]!RangeStopCode,2,FALSE),"No Previous Rate")</f>
        <v>10061.9748691968</v>
      </c>
      <c r="J256" s="29">
        <f t="shared" si="3"/>
        <v>1.0527968000000001</v>
      </c>
    </row>
    <row r="257" spans="1:10" ht="14.25" customHeight="1" x14ac:dyDescent="0.25">
      <c r="A257" s="213"/>
      <c r="B257" s="15" t="s">
        <v>930</v>
      </c>
      <c r="E257" s="18" t="s">
        <v>931</v>
      </c>
      <c r="F257" s="4">
        <v>9136.0919999999987</v>
      </c>
      <c r="G257" s="21" t="s">
        <v>250</v>
      </c>
      <c r="H257" s="226"/>
      <c r="I257" s="28">
        <f>_xlfn.IFNA(VLOOKUP(StopCodes,[3]!RangeStopCode,2,FALSE),"No Previous Rate")</f>
        <v>9618.4484221056009</v>
      </c>
      <c r="J257" s="29">
        <f t="shared" si="3"/>
        <v>1.0527968000000003</v>
      </c>
    </row>
    <row r="258" spans="1:10" ht="14.25" customHeight="1" x14ac:dyDescent="0.25">
      <c r="A258" s="213"/>
      <c r="B258" s="15" t="s">
        <v>932</v>
      </c>
      <c r="E258" s="18" t="s">
        <v>933</v>
      </c>
      <c r="F258" s="4">
        <v>344.65199999999999</v>
      </c>
      <c r="G258" s="21" t="s">
        <v>250</v>
      </c>
      <c r="H258" s="226"/>
      <c r="I258" s="28">
        <f>_xlfn.IFNA(VLOOKUP(StopCodes,[3]!RangeStopCode,2,FALSE),"No Previous Rate")</f>
        <v>362.8485227136</v>
      </c>
      <c r="J258" s="29">
        <f t="shared" ref="J258:J289" si="4">IF(I258="No Previous Rate","N/A",I258/F258)</f>
        <v>1.0527968000000001</v>
      </c>
    </row>
    <row r="259" spans="1:10" ht="14.25" customHeight="1" x14ac:dyDescent="0.25">
      <c r="A259" s="213"/>
      <c r="B259" s="15" t="s">
        <v>934</v>
      </c>
      <c r="E259" s="18" t="s">
        <v>935</v>
      </c>
      <c r="F259" s="4">
        <v>454.548</v>
      </c>
      <c r="G259" s="21" t="s">
        <v>250</v>
      </c>
      <c r="H259" s="226"/>
      <c r="I259" s="28">
        <f>_xlfn.IFNA(VLOOKUP(StopCodes,[3]!RangeStopCode,2,FALSE),"No Previous Rate")</f>
        <v>478.54667984640002</v>
      </c>
      <c r="J259" s="29">
        <f t="shared" si="4"/>
        <v>1.0527968000000001</v>
      </c>
    </row>
    <row r="260" spans="1:10" ht="14.25" customHeight="1" x14ac:dyDescent="0.25">
      <c r="A260" s="213"/>
      <c r="B260" s="15" t="s">
        <v>936</v>
      </c>
      <c r="E260" s="18" t="s">
        <v>937</v>
      </c>
      <c r="F260" s="4">
        <v>854.79600000000005</v>
      </c>
      <c r="G260" s="21" t="s">
        <v>250</v>
      </c>
      <c r="H260" s="226"/>
      <c r="I260" s="28">
        <f>_xlfn.IFNA(VLOOKUP(StopCodes,[3]!RangeStopCode,2,FALSE),"No Previous Rate")</f>
        <v>899.92649345280006</v>
      </c>
      <c r="J260" s="29">
        <f t="shared" si="4"/>
        <v>1.0527968000000001</v>
      </c>
    </row>
    <row r="261" spans="1:10" ht="14.25" customHeight="1" x14ac:dyDescent="0.25">
      <c r="A261" s="213"/>
      <c r="B261" s="15" t="s">
        <v>938</v>
      </c>
      <c r="E261" s="18" t="s">
        <v>939</v>
      </c>
      <c r="F261" s="4">
        <v>2891.2200000000003</v>
      </c>
      <c r="G261" s="21" t="s">
        <v>250</v>
      </c>
      <c r="H261" s="226"/>
      <c r="I261" s="28">
        <f>_xlfn.IFNA(VLOOKUP(StopCodes,[3]!RangeStopCode,2,FALSE),"No Previous Rate")</f>
        <v>3043.8671640960001</v>
      </c>
      <c r="J261" s="29">
        <f t="shared" si="4"/>
        <v>1.0527967999999999</v>
      </c>
    </row>
    <row r="262" spans="1:10" ht="14.25" customHeight="1" x14ac:dyDescent="0.25">
      <c r="A262" s="213"/>
      <c r="B262" s="15" t="s">
        <v>940</v>
      </c>
      <c r="E262" s="18" t="s">
        <v>941</v>
      </c>
      <c r="F262" s="4">
        <v>3518.3160000000003</v>
      </c>
      <c r="G262" s="21" t="s">
        <v>250</v>
      </c>
      <c r="H262" s="226"/>
      <c r="I262" s="28">
        <f>_xlfn.IFNA(VLOOKUP(StopCodes,[3]!RangeStopCode,2,FALSE),"No Previous Rate")</f>
        <v>3704.0718261888005</v>
      </c>
      <c r="J262" s="29">
        <f t="shared" si="4"/>
        <v>1.0527968000000001</v>
      </c>
    </row>
    <row r="263" spans="1:10" ht="14.25" customHeight="1" x14ac:dyDescent="0.25">
      <c r="A263" s="213"/>
      <c r="B263" s="15" t="s">
        <v>942</v>
      </c>
      <c r="E263" s="18" t="s">
        <v>943</v>
      </c>
      <c r="F263" s="4">
        <v>4093.6319999999996</v>
      </c>
      <c r="G263" s="21" t="s">
        <v>250</v>
      </c>
      <c r="H263" s="226"/>
      <c r="I263" s="28">
        <f>_xlfn.IFNA(VLOOKUP(StopCodes,[3]!RangeStopCode,2,FALSE),"No Previous Rate")</f>
        <v>4309.7626699775992</v>
      </c>
      <c r="J263" s="29">
        <f t="shared" si="4"/>
        <v>1.0527967999999999</v>
      </c>
    </row>
    <row r="264" spans="1:10" ht="14.25" customHeight="1" x14ac:dyDescent="0.25">
      <c r="A264" s="213"/>
      <c r="B264" s="15" t="s">
        <v>944</v>
      </c>
      <c r="E264" s="18" t="s">
        <v>945</v>
      </c>
      <c r="F264" s="4">
        <v>4950.0719999999992</v>
      </c>
      <c r="G264" s="21" t="s">
        <v>250</v>
      </c>
      <c r="H264" s="226"/>
      <c r="I264" s="28">
        <f>_xlfn.IFNA(VLOOKUP(StopCodes,[3]!RangeStopCode,2,FALSE),"No Previous Rate")</f>
        <v>5211.4199613696001</v>
      </c>
      <c r="J264" s="29">
        <f t="shared" si="4"/>
        <v>1.0527968000000001</v>
      </c>
    </row>
    <row r="265" spans="1:10" ht="14.25" customHeight="1" x14ac:dyDescent="0.25">
      <c r="A265" s="213"/>
      <c r="B265" s="15" t="s">
        <v>946</v>
      </c>
      <c r="E265" s="18" t="s">
        <v>947</v>
      </c>
      <c r="F265" s="4">
        <v>9118.739999999998</v>
      </c>
      <c r="G265" s="21" t="s">
        <v>250</v>
      </c>
      <c r="H265" s="226"/>
      <c r="I265" s="28">
        <f>_xlfn.IFNA(VLOOKUP(StopCodes,[3]!RangeStopCode,2,FALSE),"No Previous Rate")</f>
        <v>9600.1802920319988</v>
      </c>
      <c r="J265" s="29">
        <f t="shared" si="4"/>
        <v>1.0527968000000001</v>
      </c>
    </row>
    <row r="266" spans="1:10" ht="14.25" customHeight="1" x14ac:dyDescent="0.25">
      <c r="A266" s="213"/>
      <c r="B266" s="15" t="s">
        <v>948</v>
      </c>
      <c r="E266" s="18" t="s">
        <v>949</v>
      </c>
      <c r="F266" s="4">
        <v>11484.816000000001</v>
      </c>
      <c r="G266" s="21" t="s">
        <v>250</v>
      </c>
      <c r="H266" s="226"/>
      <c r="I266" s="28">
        <f>_xlfn.IFNA(VLOOKUP(StopCodes,[3]!RangeStopCode,2,FALSE),"No Previous Rate")</f>
        <v>12091.177533388802</v>
      </c>
      <c r="J266" s="29">
        <f t="shared" si="4"/>
        <v>1.0527968000000001</v>
      </c>
    </row>
    <row r="267" spans="1:10" ht="14.25" customHeight="1" x14ac:dyDescent="0.25">
      <c r="A267" s="213"/>
      <c r="B267" s="15" t="s">
        <v>950</v>
      </c>
      <c r="E267" s="18" t="s">
        <v>951</v>
      </c>
      <c r="F267" s="4">
        <v>356.78399999999999</v>
      </c>
      <c r="G267" s="21" t="s">
        <v>250</v>
      </c>
      <c r="H267" s="226"/>
      <c r="I267" s="28">
        <f>_xlfn.IFNA(VLOOKUP(StopCodes,[3]!RangeStopCode,2,FALSE),"No Previous Rate")</f>
        <v>375.62105349119997</v>
      </c>
      <c r="J267" s="29">
        <f t="shared" si="4"/>
        <v>1.0527967999999999</v>
      </c>
    </row>
    <row r="268" spans="1:10" ht="14.25" customHeight="1" x14ac:dyDescent="0.25">
      <c r="A268" s="213"/>
      <c r="B268" s="15" t="s">
        <v>952</v>
      </c>
      <c r="E268" s="18" t="s">
        <v>953</v>
      </c>
      <c r="F268" s="4">
        <v>483.51600000000008</v>
      </c>
      <c r="G268" s="21" t="s">
        <v>250</v>
      </c>
      <c r="H268" s="226"/>
      <c r="I268" s="28">
        <f>_xlfn.IFNA(VLOOKUP(StopCodes,[3]!RangeStopCode,2,FALSE),"No Previous Rate")</f>
        <v>509.0440975488001</v>
      </c>
      <c r="J268" s="29">
        <f t="shared" si="4"/>
        <v>1.0527968000000001</v>
      </c>
    </row>
    <row r="269" spans="1:10" ht="14.25" customHeight="1" x14ac:dyDescent="0.25">
      <c r="A269" s="213"/>
      <c r="B269" s="15" t="s">
        <v>954</v>
      </c>
      <c r="E269" s="18" t="s">
        <v>955</v>
      </c>
      <c r="F269" s="4">
        <v>2113.1039999999998</v>
      </c>
      <c r="G269" s="21" t="s">
        <v>250</v>
      </c>
      <c r="H269" s="226"/>
      <c r="I269" s="28">
        <f>_xlfn.IFNA(VLOOKUP(StopCodes,[3]!RangeStopCode,2,FALSE),"No Previous Rate")</f>
        <v>2224.6691292672003</v>
      </c>
      <c r="J269" s="29">
        <f t="shared" si="4"/>
        <v>1.0527968000000003</v>
      </c>
    </row>
    <row r="270" spans="1:10" ht="14.25" customHeight="1" x14ac:dyDescent="0.25">
      <c r="A270" s="213"/>
      <c r="B270" s="15" t="s">
        <v>956</v>
      </c>
      <c r="E270" s="18" t="s">
        <v>957</v>
      </c>
      <c r="F270" s="4">
        <v>4579.0919999999996</v>
      </c>
      <c r="G270" s="21" t="s">
        <v>250</v>
      </c>
      <c r="H270" s="226"/>
      <c r="I270" s="28">
        <f>_xlfn.IFNA(VLOOKUP(StopCodes,[3]!RangeStopCode,2,FALSE),"No Previous Rate")</f>
        <v>4820.8534045055994</v>
      </c>
      <c r="J270" s="29">
        <f t="shared" si="4"/>
        <v>1.0527967999999999</v>
      </c>
    </row>
    <row r="271" spans="1:10" ht="14.25" customHeight="1" x14ac:dyDescent="0.25">
      <c r="A271" s="213"/>
      <c r="B271" s="15" t="s">
        <v>958</v>
      </c>
      <c r="E271" s="18" t="s">
        <v>959</v>
      </c>
      <c r="F271" s="4">
        <v>5368.2839999999997</v>
      </c>
      <c r="G271" s="21" t="s">
        <v>250</v>
      </c>
      <c r="H271" s="226"/>
      <c r="I271" s="28">
        <f>_xlfn.IFNA(VLOOKUP(StopCodes,[3]!RangeStopCode,2,FALSE),"No Previous Rate")</f>
        <v>5651.7122166912004</v>
      </c>
      <c r="J271" s="29">
        <f t="shared" si="4"/>
        <v>1.0527968000000001</v>
      </c>
    </row>
    <row r="272" spans="1:10" ht="14.25" customHeight="1" x14ac:dyDescent="0.25">
      <c r="A272" s="213"/>
      <c r="B272" s="15" t="s">
        <v>960</v>
      </c>
      <c r="E272" s="18" t="s">
        <v>961</v>
      </c>
      <c r="F272" s="4">
        <v>6435.36</v>
      </c>
      <c r="G272" s="21" t="s">
        <v>250</v>
      </c>
      <c r="H272" s="226"/>
      <c r="I272" s="28">
        <f>_xlfn.IFNA(VLOOKUP(StopCodes,[3]!RangeStopCode,2,FALSE),"No Previous Rate")</f>
        <v>6775.1264148480013</v>
      </c>
      <c r="J272" s="29">
        <f t="shared" si="4"/>
        <v>1.0527968000000003</v>
      </c>
    </row>
    <row r="273" spans="1:10" ht="14.25" customHeight="1" x14ac:dyDescent="0.25">
      <c r="A273" s="213"/>
      <c r="B273" s="15" t="s">
        <v>962</v>
      </c>
      <c r="E273" s="18" t="s">
        <v>963</v>
      </c>
      <c r="F273" s="4">
        <v>8476.116</v>
      </c>
      <c r="G273" s="21" t="s">
        <v>250</v>
      </c>
      <c r="H273" s="226"/>
      <c r="I273" s="28">
        <f>_xlfn.IFNA(VLOOKUP(StopCodes,[3]!RangeStopCode,2,FALSE),"No Previous Rate")</f>
        <v>8923.6278012288003</v>
      </c>
      <c r="J273" s="29">
        <f t="shared" si="4"/>
        <v>1.0527968000000001</v>
      </c>
    </row>
    <row r="274" spans="1:10" ht="14.25" customHeight="1" x14ac:dyDescent="0.25">
      <c r="A274" s="213"/>
      <c r="B274" s="15" t="s">
        <v>964</v>
      </c>
      <c r="E274" s="18" t="s">
        <v>965</v>
      </c>
      <c r="F274" s="4">
        <v>11310.732</v>
      </c>
      <c r="G274" s="21" t="s">
        <v>250</v>
      </c>
      <c r="H274" s="226"/>
      <c r="I274" s="28">
        <f>_xlfn.IFNA(VLOOKUP(StopCodes,[3]!RangeStopCode,2,FALSE),"No Previous Rate")</f>
        <v>11907.902455257601</v>
      </c>
      <c r="J274" s="29">
        <f t="shared" si="4"/>
        <v>1.0527968000000001</v>
      </c>
    </row>
    <row r="275" spans="1:10" ht="14.25" customHeight="1" x14ac:dyDescent="0.25">
      <c r="A275" s="213"/>
      <c r="B275" s="15" t="s">
        <v>966</v>
      </c>
      <c r="E275" s="18" t="s">
        <v>967</v>
      </c>
      <c r="F275" s="4">
        <v>15858.839999999998</v>
      </c>
      <c r="G275" s="21" t="s">
        <v>250</v>
      </c>
      <c r="H275" s="226"/>
      <c r="I275" s="28">
        <f>_xlfn.IFNA(VLOOKUP(StopCodes,[3]!RangeStopCode,2,FALSE),"No Previous Rate")</f>
        <v>16696.136003711999</v>
      </c>
      <c r="J275" s="29">
        <f t="shared" si="4"/>
        <v>1.0527968000000001</v>
      </c>
    </row>
    <row r="276" spans="1:10" ht="14.25" customHeight="1" x14ac:dyDescent="0.25">
      <c r="A276" s="213"/>
      <c r="B276" s="15" t="s">
        <v>968</v>
      </c>
      <c r="E276" s="18" t="s">
        <v>969</v>
      </c>
      <c r="F276" s="4">
        <v>466.58400000000006</v>
      </c>
      <c r="G276" s="21" t="s">
        <v>250</v>
      </c>
      <c r="H276" s="226"/>
      <c r="I276" s="28">
        <f>_xlfn.IFNA(VLOOKUP(StopCodes,[3]!RangeStopCode,2,FALSE),"No Previous Rate")</f>
        <v>491.21814213120007</v>
      </c>
      <c r="J276" s="29">
        <f t="shared" si="4"/>
        <v>1.0527968000000001</v>
      </c>
    </row>
    <row r="277" spans="1:10" ht="14.25" customHeight="1" x14ac:dyDescent="0.25">
      <c r="A277" s="213"/>
      <c r="B277" s="15" t="s">
        <v>970</v>
      </c>
      <c r="E277" s="18" t="s">
        <v>971</v>
      </c>
      <c r="F277" s="4">
        <v>631.07999999999993</v>
      </c>
      <c r="G277" s="21" t="s">
        <v>250</v>
      </c>
      <c r="H277" s="226"/>
      <c r="I277" s="28">
        <f>_xlfn.IFNA(VLOOKUP(StopCodes,[3]!RangeStopCode,2,FALSE),"No Previous Rate")</f>
        <v>664.39900454399992</v>
      </c>
      <c r="J277" s="29">
        <f t="shared" si="4"/>
        <v>1.0527968000000001</v>
      </c>
    </row>
    <row r="278" spans="1:10" ht="14.25" customHeight="1" x14ac:dyDescent="0.25">
      <c r="A278" s="213"/>
      <c r="B278" s="15" t="s">
        <v>972</v>
      </c>
      <c r="E278" s="18" t="s">
        <v>973</v>
      </c>
      <c r="F278" s="4">
        <v>2113.1039999999998</v>
      </c>
      <c r="G278" s="21" t="s">
        <v>250</v>
      </c>
      <c r="H278" s="226"/>
      <c r="I278" s="28">
        <f>_xlfn.IFNA(VLOOKUP(StopCodes,[3]!RangeStopCode,2,FALSE),"No Previous Rate")</f>
        <v>2224.6691292672003</v>
      </c>
      <c r="J278" s="29">
        <f t="shared" si="4"/>
        <v>1.0527968000000003</v>
      </c>
    </row>
    <row r="279" spans="1:10" ht="14.25" customHeight="1" x14ac:dyDescent="0.25">
      <c r="A279" s="213"/>
      <c r="B279" s="15" t="s">
        <v>974</v>
      </c>
      <c r="E279" s="18" t="s">
        <v>975</v>
      </c>
      <c r="F279" s="4">
        <v>4753.6559999999999</v>
      </c>
      <c r="G279" s="21" t="s">
        <v>250</v>
      </c>
      <c r="H279" s="226"/>
      <c r="I279" s="28">
        <f>_xlfn.IFNA(VLOOKUP(StopCodes,[3]!RangeStopCode,2,FALSE),"No Previous Rate")</f>
        <v>5004.6338251008001</v>
      </c>
      <c r="J279" s="29">
        <f t="shared" si="4"/>
        <v>1.0527968000000001</v>
      </c>
    </row>
    <row r="280" spans="1:10" ht="14.25" customHeight="1" x14ac:dyDescent="0.25">
      <c r="A280" s="213"/>
      <c r="B280" s="15" t="s">
        <v>976</v>
      </c>
      <c r="E280" s="18" t="s">
        <v>977</v>
      </c>
      <c r="F280" s="4">
        <v>5614.7639999999992</v>
      </c>
      <c r="G280" s="21" t="s">
        <v>250</v>
      </c>
      <c r="H280" s="226"/>
      <c r="I280" s="28">
        <f>_xlfn.IFNA(VLOOKUP(StopCodes,[3]!RangeStopCode,2,FALSE),"No Previous Rate")</f>
        <v>5911.205571955199</v>
      </c>
      <c r="J280" s="29">
        <f t="shared" si="4"/>
        <v>1.0527968000000001</v>
      </c>
    </row>
    <row r="281" spans="1:10" ht="14.25" customHeight="1" x14ac:dyDescent="0.25">
      <c r="A281" s="213"/>
      <c r="B281" s="15" t="s">
        <v>978</v>
      </c>
      <c r="E281" s="18" t="s">
        <v>979</v>
      </c>
      <c r="F281" s="4">
        <v>6867.2640000000001</v>
      </c>
      <c r="G281" s="21" t="s">
        <v>250</v>
      </c>
      <c r="H281" s="226"/>
      <c r="I281" s="28">
        <f>_xlfn.IFNA(VLOOKUP(StopCodes,[3]!RangeStopCode,2,FALSE),"No Previous Rate")</f>
        <v>7229.8335639551997</v>
      </c>
      <c r="J281" s="29">
        <f t="shared" si="4"/>
        <v>1.0527967999999999</v>
      </c>
    </row>
    <row r="282" spans="1:10" ht="14.25" customHeight="1" x14ac:dyDescent="0.25">
      <c r="A282" s="213"/>
      <c r="B282" s="15" t="s">
        <v>980</v>
      </c>
      <c r="E282" s="18" t="s">
        <v>981</v>
      </c>
      <c r="F282" s="4">
        <v>8888.2559999999994</v>
      </c>
      <c r="G282" s="21" t="s">
        <v>250</v>
      </c>
      <c r="H282" s="226"/>
      <c r="I282" s="28">
        <f>_xlfn.IFNA(VLOOKUP(StopCodes,[3]!RangeStopCode,2,FALSE),"No Previous Rate")</f>
        <v>9357.5274743807986</v>
      </c>
      <c r="J282" s="29">
        <f t="shared" si="4"/>
        <v>1.0527967999999999</v>
      </c>
    </row>
    <row r="283" spans="1:10" ht="14.25" customHeight="1" x14ac:dyDescent="0.25">
      <c r="A283" s="213"/>
      <c r="B283" s="15" t="s">
        <v>982</v>
      </c>
      <c r="E283" s="18" t="s">
        <v>983</v>
      </c>
      <c r="F283" s="4">
        <v>11822.28</v>
      </c>
      <c r="G283" s="21" t="s">
        <v>250</v>
      </c>
      <c r="H283" s="226"/>
      <c r="I283" s="28">
        <f>_xlfn.IFNA(VLOOKUP(StopCodes,[3]!RangeStopCode,2,FALSE),"No Previous Rate")</f>
        <v>12446.458552704002</v>
      </c>
      <c r="J283" s="29">
        <f t="shared" si="4"/>
        <v>1.0527968000000001</v>
      </c>
    </row>
    <row r="284" spans="1:10" ht="14.25" customHeight="1" x14ac:dyDescent="0.25">
      <c r="A284" s="213"/>
      <c r="B284" s="15" t="s">
        <v>984</v>
      </c>
      <c r="E284" s="18" t="s">
        <v>985</v>
      </c>
      <c r="F284" s="4">
        <v>16469.795999999998</v>
      </c>
      <c r="G284" s="21" t="s">
        <v>250</v>
      </c>
      <c r="H284" s="226"/>
      <c r="I284" s="28">
        <f>_xlfn.IFNA(VLOOKUP(StopCodes,[3]!RangeStopCode,2,FALSE),"No Previous Rate")</f>
        <v>17339.348525452799</v>
      </c>
      <c r="J284" s="29">
        <f t="shared" si="4"/>
        <v>1.0527968000000001</v>
      </c>
    </row>
    <row r="285" spans="1:10" ht="14.25" customHeight="1" x14ac:dyDescent="0.25">
      <c r="A285" s="213"/>
      <c r="B285" s="15" t="s">
        <v>986</v>
      </c>
      <c r="E285" s="18" t="s">
        <v>987</v>
      </c>
      <c r="F285" s="4">
        <v>468.01199999999994</v>
      </c>
      <c r="G285" s="21" t="s">
        <v>250</v>
      </c>
      <c r="H285" s="226"/>
      <c r="I285" s="28">
        <f>_xlfn.IFNA(VLOOKUP(StopCodes,[3]!RangeStopCode,2,FALSE),"No Previous Rate")</f>
        <v>492.72153596160001</v>
      </c>
      <c r="J285" s="29">
        <f t="shared" si="4"/>
        <v>1.0527968000000001</v>
      </c>
    </row>
    <row r="286" spans="1:10" ht="14.25" customHeight="1" x14ac:dyDescent="0.25">
      <c r="A286" s="214"/>
      <c r="B286" s="15" t="s">
        <v>988</v>
      </c>
      <c r="E286" s="18" t="s">
        <v>989</v>
      </c>
      <c r="F286" s="4">
        <v>633.16800000000001</v>
      </c>
      <c r="G286" s="21" t="s">
        <v>250</v>
      </c>
      <c r="H286" s="226"/>
      <c r="I286" s="28">
        <f>_xlfn.IFNA(VLOOKUP(StopCodes,[3]!RangeStopCode,2,FALSE),"No Previous Rate")</f>
        <v>666.59724426240007</v>
      </c>
      <c r="J286" s="29">
        <f t="shared" si="4"/>
        <v>1.0527968000000001</v>
      </c>
    </row>
    <row r="287" spans="1:10" ht="14.25" customHeight="1" x14ac:dyDescent="0.25">
      <c r="A287" s="215" t="s">
        <v>990</v>
      </c>
      <c r="B287" s="15" t="s">
        <v>991</v>
      </c>
      <c r="E287" s="18" t="s">
        <v>992</v>
      </c>
      <c r="F287" s="4">
        <v>85.133333333333326</v>
      </c>
      <c r="G287" s="21" t="s">
        <v>993</v>
      </c>
      <c r="H287" s="215" t="s">
        <v>994</v>
      </c>
      <c r="I287" s="28" t="str">
        <f>_xlfn.IFNA(VLOOKUP(StopCodes,[3]!RangeStopCode,2,FALSE),"No Previous Rate")</f>
        <v>No Previous Rate</v>
      </c>
      <c r="J287" s="29" t="str">
        <f t="shared" si="4"/>
        <v>N/A</v>
      </c>
    </row>
    <row r="288" spans="1:10" ht="14.25" customHeight="1" x14ac:dyDescent="0.25">
      <c r="A288" s="216"/>
      <c r="B288" s="15" t="s">
        <v>995</v>
      </c>
      <c r="E288" s="18" t="s">
        <v>996</v>
      </c>
      <c r="F288" s="4">
        <v>58.8</v>
      </c>
      <c r="G288" s="21" t="s">
        <v>993</v>
      </c>
      <c r="H288" s="231"/>
      <c r="I288" s="28" t="str">
        <f>_xlfn.IFNA(VLOOKUP(StopCodes,[3]!RangeStopCode,2,FALSE),"No Previous Rate")</f>
        <v>No Previous Rate</v>
      </c>
      <c r="J288" s="29" t="str">
        <f t="shared" si="4"/>
        <v>N/A</v>
      </c>
    </row>
    <row r="289" spans="1:10" ht="14.25" customHeight="1" thickBot="1" x14ac:dyDescent="0.3">
      <c r="A289" s="217"/>
      <c r="B289" s="16" t="s">
        <v>997</v>
      </c>
      <c r="E289" s="19" t="s">
        <v>998</v>
      </c>
      <c r="F289" s="4">
        <v>180.45454545454544</v>
      </c>
      <c r="G289" s="22" t="s">
        <v>993</v>
      </c>
      <c r="H289" s="232"/>
      <c r="I289" s="28" t="str">
        <f>_xlfn.IFNA(VLOOKUP(StopCodes,[3]!RangeStopCode,2,FALSE),"No Previous Rate")</f>
        <v>No Previous Rate</v>
      </c>
      <c r="J289" s="29" t="str">
        <f t="shared" si="4"/>
        <v>N/A</v>
      </c>
    </row>
  </sheetData>
  <autoFilter ref="A1:AX289" xr:uid="{00000000-0009-0000-0000-000005000000}">
    <filterColumn colId="1" showButton="0"/>
    <filterColumn colId="2" showButton="0"/>
  </autoFilter>
  <mergeCells count="60">
    <mergeCell ref="H168:H171"/>
    <mergeCell ref="H172:H175"/>
    <mergeCell ref="H176:H232"/>
    <mergeCell ref="H233:H286"/>
    <mergeCell ref="H287:H289"/>
    <mergeCell ref="A2:A75"/>
    <mergeCell ref="A76:A82"/>
    <mergeCell ref="A83:A91"/>
    <mergeCell ref="A93:A100"/>
    <mergeCell ref="A101:A132"/>
    <mergeCell ref="A134:A140"/>
    <mergeCell ref="A141:A146"/>
    <mergeCell ref="A147:A157"/>
    <mergeCell ref="A159:A161"/>
    <mergeCell ref="H101:H102"/>
    <mergeCell ref="H103:H105"/>
    <mergeCell ref="H106:H132"/>
    <mergeCell ref="H134:H140"/>
    <mergeCell ref="H141:H146"/>
    <mergeCell ref="H147:H156"/>
    <mergeCell ref="H157:H158"/>
    <mergeCell ref="H159:H161"/>
    <mergeCell ref="H162:H167"/>
    <mergeCell ref="H10:H18"/>
    <mergeCell ref="H19:H24"/>
    <mergeCell ref="H25:H26"/>
    <mergeCell ref="H27:H69"/>
    <mergeCell ref="H76:H82"/>
    <mergeCell ref="H83:H84"/>
    <mergeCell ref="H85:H86"/>
    <mergeCell ref="H87:H91"/>
    <mergeCell ref="H93:H99"/>
    <mergeCell ref="AT1:AT2"/>
    <mergeCell ref="AV1:AV2"/>
    <mergeCell ref="AS1:AS2"/>
    <mergeCell ref="AK1:AK2"/>
    <mergeCell ref="AM1:AM2"/>
    <mergeCell ref="AR1:AR2"/>
    <mergeCell ref="AQ1:AQ2"/>
    <mergeCell ref="K1:K2"/>
    <mergeCell ref="AO1:AO2"/>
    <mergeCell ref="B1:D1"/>
    <mergeCell ref="Y1:Y2"/>
    <mergeCell ref="AA1:AA2"/>
    <mergeCell ref="AC1:AC2"/>
    <mergeCell ref="AE1:AE2"/>
    <mergeCell ref="AG1:AG2"/>
    <mergeCell ref="AI1:AI2"/>
    <mergeCell ref="M1:M2"/>
    <mergeCell ref="O1:O2"/>
    <mergeCell ref="Q1:Q2"/>
    <mergeCell ref="S1:S2"/>
    <mergeCell ref="U1:U2"/>
    <mergeCell ref="W1:W2"/>
    <mergeCell ref="H2:H9"/>
    <mergeCell ref="A162:A167"/>
    <mergeCell ref="A168:A175"/>
    <mergeCell ref="A176:A232"/>
    <mergeCell ref="A233:A286"/>
    <mergeCell ref="A287:A289"/>
  </mergeCells>
  <conditionalFormatting sqref="E2:E289">
    <cfRule type="expression" dxfId="0" priority="1" stopIfTrue="1">
      <formula>COUNTIF(E:E,E2)&gt;1</formula>
    </cfRule>
  </conditionalFormatting>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5BB7EDC5BDE441A23257E4BFEC72B7" ma:contentTypeVersion="11" ma:contentTypeDescription="Create a new document." ma:contentTypeScope="" ma:versionID="ff3c2f220fbefee2efebbc32c1d7a634">
  <xsd:schema xmlns:xsd="http://www.w3.org/2001/XMLSchema" xmlns:xs="http://www.w3.org/2001/XMLSchema" xmlns:p="http://schemas.microsoft.com/office/2006/metadata/properties" xmlns:ns2="68df73d0-e9de-41cb-be71-b051de2c1572" xmlns:ns3="ab39486e-5f8d-481e-94ae-45f1333c65f4" targetNamespace="http://schemas.microsoft.com/office/2006/metadata/properties" ma:root="true" ma:fieldsID="b914793e909a411e12cba4a7f0bbfa0d" ns2:_="" ns3:_="">
    <xsd:import namespace="68df73d0-e9de-41cb-be71-b051de2c1572"/>
    <xsd:import namespace="ab39486e-5f8d-481e-94ae-45f1333c65f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df73d0-e9de-41cb-be71-b051de2c15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d0a10b4-0ebb-4d07-a5b7-b5632280277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39486e-5f8d-481e-94ae-45f1333c65f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0e65f42-eab6-4a48-aa77-834e97dea183}" ma:internalName="TaxCatchAll" ma:showField="CatchAllData" ma:web="ab39486e-5f8d-481e-94ae-45f1333c65f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8df73d0-e9de-41cb-be71-b051de2c1572">
      <Terms xmlns="http://schemas.microsoft.com/office/infopath/2007/PartnerControls"/>
    </lcf76f155ced4ddcb4097134ff3c332f>
    <TaxCatchAll xmlns="ab39486e-5f8d-481e-94ae-45f1333c65f4" xsi:nil="true"/>
  </documentManagement>
</p:properties>
</file>

<file path=customXml/itemProps1.xml><?xml version="1.0" encoding="utf-8"?>
<ds:datastoreItem xmlns:ds="http://schemas.openxmlformats.org/officeDocument/2006/customXml" ds:itemID="{61D18F95-7A29-4387-8106-87690D79CF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df73d0-e9de-41cb-be71-b051de2c1572"/>
    <ds:schemaRef ds:uri="ab39486e-5f8d-481e-94ae-45f1333c65f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C410F4-C188-44CD-9CAC-C09A3A3E26A1}">
  <ds:schemaRefs>
    <ds:schemaRef ds:uri="http://schemas.microsoft.com/sharepoint/v3/contenttype/forms"/>
  </ds:schemaRefs>
</ds:datastoreItem>
</file>

<file path=customXml/itemProps3.xml><?xml version="1.0" encoding="utf-8"?>
<ds:datastoreItem xmlns:ds="http://schemas.openxmlformats.org/officeDocument/2006/customXml" ds:itemID="{9293DFA2-C1AF-4917-8C15-80B8A1E0C6FF}">
  <ds:schemaRefs>
    <ds:schemaRef ds:uri="http://schemas.microsoft.com/office/2006/documentManagement/types"/>
    <ds:schemaRef ds:uri="http://purl.org/dc/terms/"/>
    <ds:schemaRef ds:uri="http://schemas.microsoft.com/office/2006/metadata/properties"/>
    <ds:schemaRef ds:uri="http://schemas.microsoft.com/office/infopath/2007/PartnerControls"/>
    <ds:schemaRef ds:uri="http://www.w3.org/XML/1998/namespace"/>
    <ds:schemaRef ds:uri="68df73d0-e9de-41cb-be71-b051de2c1572"/>
    <ds:schemaRef ds:uri="ab39486e-5f8d-481e-94ae-45f1333c65f4"/>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46</vt:i4>
      </vt:variant>
    </vt:vector>
  </HeadingPairs>
  <TitlesOfParts>
    <vt:vector size="51" baseType="lpstr">
      <vt:lpstr>Work Package Detail</vt:lpstr>
      <vt:lpstr>Sketch</vt:lpstr>
      <vt:lpstr>Photos</vt:lpstr>
      <vt:lpstr>Further works</vt:lpstr>
      <vt:lpstr>For Lookups</vt:lpstr>
      <vt:lpstr>Abandonment</vt:lpstr>
      <vt:lpstr>AccessRequirement</vt:lpstr>
      <vt:lpstr>Ancillaries</vt:lpstr>
      <vt:lpstr>Area</vt:lpstr>
      <vt:lpstr>Blockages</vt:lpstr>
      <vt:lpstr>BrickworkStonewalls</vt:lpstr>
      <vt:lpstr>CCTV</vt:lpstr>
      <vt:lpstr>ChambersandCovers</vt:lpstr>
      <vt:lpstr>CleanUp</vt:lpstr>
      <vt:lpstr>Cleanups</vt:lpstr>
      <vt:lpstr>ClearDebris</vt:lpstr>
      <vt:lpstr>ConnectivitySurveys</vt:lpstr>
      <vt:lpstr>CustomerImpact</vt:lpstr>
      <vt:lpstr>Depth</vt:lpstr>
      <vt:lpstr>DrawoffOverpumping</vt:lpstr>
      <vt:lpstr>Dropshafts</vt:lpstr>
      <vt:lpstr>Fencing</vt:lpstr>
      <vt:lpstr>GroundWorks</vt:lpstr>
      <vt:lpstr>GroundWorksBackfill</vt:lpstr>
      <vt:lpstr>Gullies</vt:lpstr>
      <vt:lpstr>HealthandSafety</vt:lpstr>
      <vt:lpstr>Impact</vt:lpstr>
      <vt:lpstr>Investigation</vt:lpstr>
      <vt:lpstr>MakeSafe</vt:lpstr>
      <vt:lpstr>Manholes</vt:lpstr>
      <vt:lpstr>NewSewer</vt:lpstr>
      <vt:lpstr>NewSewers</vt:lpstr>
      <vt:lpstr>Overpumping</vt:lpstr>
      <vt:lpstr>OverpumpingDrawoff</vt:lpstr>
      <vt:lpstr>PipeLength</vt:lpstr>
      <vt:lpstr>PipeSize</vt:lpstr>
      <vt:lpstr>PreSite</vt:lpstr>
      <vt:lpstr>'Work Package Detail'!Print_Area</vt:lpstr>
      <vt:lpstr>ProximityBuilding</vt:lpstr>
      <vt:lpstr>ProximityRailway</vt:lpstr>
      <vt:lpstr>Repairs</vt:lpstr>
      <vt:lpstr>RepairSewers</vt:lpstr>
      <vt:lpstr>Repeat</vt:lpstr>
      <vt:lpstr>RepeatRisk</vt:lpstr>
      <vt:lpstr>RepeatTimeframe</vt:lpstr>
      <vt:lpstr>Reporting</vt:lpstr>
      <vt:lpstr>SLA</vt:lpstr>
      <vt:lpstr>StopCodes</vt:lpstr>
      <vt:lpstr>StopGroup</vt:lpstr>
      <vt:lpstr>Structural</vt:lpstr>
      <vt:lpstr>TMRequirement</vt:lpstr>
    </vt:vector>
  </TitlesOfParts>
  <Manager/>
  <Company>United Utilities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Spencer, Karl</dc:creator>
  <cp:keywords/>
  <dc:description/>
  <cp:lastModifiedBy>Miller, Adam</cp:lastModifiedBy>
  <cp:revision/>
  <cp:lastPrinted>2026-08-11T12:44:57Z</cp:lastPrinted>
  <dcterms:created xsi:type="dcterms:W3CDTF">2016-04-25T08:19:47Z</dcterms:created>
  <dcterms:modified xsi:type="dcterms:W3CDTF">2026-08-11T12:47:31Z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0x010100F65BB7EDC5BDE441A23257E4BFEC72B7</vt:lpwstr>
  </property>
  <property fmtid="{D5CDD505-2E9C-101B-9397-08002B2CF9AE}" pid="3" name="_dlc_DocIdItemGuid">
    <vt:lpwstr>bfa14e5d-2141-4690-8892-104c7b358724</vt:lpwstr>
  </property>
  <property fmtid="{D5CDD505-2E9C-101B-9397-08002B2CF9AE}" pid="4" name="TemplateUrl">
    <vt:lpwstr/>
  </property>
  <property fmtid="{D5CDD505-2E9C-101B-9397-08002B2CF9AE}" pid="5" name="Order">
    <vt:r8>2500</vt:r8>
  </property>
  <property fmtid="{D5CDD505-2E9C-101B-9397-08002B2CF9AE}" pid="6" name="xd_Signature">
    <vt:bool>false</vt:bool>
  </property>
  <property fmtid="{D5CDD505-2E9C-101B-9397-08002B2CF9AE}" pid="7" name="xd_ProgID">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23222fa2-703f-434b-9b29-15f41767c45e_Enabled">
    <vt:lpwstr>true</vt:lpwstr>
  </property>
  <property fmtid="{D5CDD505-2E9C-101B-9397-08002B2CF9AE}" pid="43" name="MSIP_Label_23222fa2-703f-434b-9b29-15f41767c45e_SetDate">
    <vt:lpwstr>2026-01-13T09:57:14Z</vt:lpwstr>
  </property>
  <property fmtid="{D5CDD505-2E9C-101B-9397-08002B2CF9AE}" pid="44" name="MSIP_Label_23222fa2-703f-434b-9b29-15f41767c45e_Method">
    <vt:lpwstr>Privileged</vt:lpwstr>
  </property>
  <property fmtid="{D5CDD505-2E9C-101B-9397-08002B2CF9AE}" pid="45" name="MSIP_Label_23222fa2-703f-434b-9b29-15f41767c45e_Name">
    <vt:lpwstr>Public</vt:lpwstr>
  </property>
  <property fmtid="{D5CDD505-2E9C-101B-9397-08002B2CF9AE}" pid="46" name="MSIP_Label_23222fa2-703f-434b-9b29-15f41767c45e_SiteId">
    <vt:lpwstr>fd84ea5f-acd2-4dfc-9b72-abb5d1685310</vt:lpwstr>
  </property>
  <property fmtid="{D5CDD505-2E9C-101B-9397-08002B2CF9AE}" pid="47" name="MSIP_Label_23222fa2-703f-434b-9b29-15f41767c45e_ActionId">
    <vt:lpwstr>ad869ec0-5792-4441-b143-6688579abdad</vt:lpwstr>
  </property>
  <property fmtid="{D5CDD505-2E9C-101B-9397-08002B2CF9AE}" pid="48" name="MSIP_Label_23222fa2-703f-434b-9b29-15f41767c45e_ContentBits">
    <vt:lpwstr>0</vt:lpwstr>
  </property>
  <property fmtid="{D5CDD505-2E9C-101B-9397-08002B2CF9AE}" pid="49" name="MSIP_Label_23222fa2-703f-434b-9b29-15f41767c45e_Tag">
    <vt:lpwstr>10, 0, 1, 1</vt:lpwstr>
  </property>
  <property fmtid="{D5CDD505-2E9C-101B-9397-08002B2CF9AE}" pid="50" name="MediaServiceImageTags">
    <vt:lpwstr/>
  </property>
</Properties>
</file>